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0"/>
  </bookViews>
  <sheets>
    <sheet name="Лист3" sheetId="1" r:id="rId1"/>
  </sheets>
  <definedNames>
    <definedName name="_xlnm.Print_Area" localSheetId="0">'Лист3'!$A$1:$H$794</definedName>
  </definedNames>
  <calcPr fullCalcOnLoad="1"/>
</workbook>
</file>

<file path=xl/sharedStrings.xml><?xml version="1.0" encoding="utf-8"?>
<sst xmlns="http://schemas.openxmlformats.org/spreadsheetml/2006/main" count="1778" uniqueCount="549">
  <si>
    <t>Периодическая печать и издательства</t>
  </si>
  <si>
    <t>Функционирование высшего должностного лица субъекта Российской Федерации и муниципального образования</t>
  </si>
  <si>
    <t>Закупка товаров, работ, услуг в сфере информационно-коммуникационных технологий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</si>
  <si>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</si>
  <si>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</si>
  <si>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 xml:space="preserve">Закупка товаров, работ, услуг в сфере информационно-коммуникационных технологий                                         </t>
  </si>
  <si>
    <t xml:space="preserve">Закупка товаров, работ, услуг в сфере информационно-коммуникационных технологий                                           </t>
  </si>
  <si>
    <t>Резервные фонды</t>
  </si>
  <si>
    <t>Резервные фонды исполнительных органов местного самоуправления</t>
  </si>
  <si>
    <t>Резервные средства</t>
  </si>
  <si>
    <t>Иные межбюджетные трансферты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</si>
  <si>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</si>
  <si>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</si>
  <si>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</si>
  <si>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</si>
  <si>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</si>
  <si>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</si>
  <si>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</si>
  <si>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ОХРАНА ОКРУЖАЮЩЕЙ СРЕДЫ</t>
  </si>
  <si>
    <t xml:space="preserve">ОБРАЗОВАНИЕ    </t>
  </si>
  <si>
    <t xml:space="preserve">Дошкольное образование         </t>
  </si>
  <si>
    <t>Общее образование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</si>
  <si>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</si>
  <si>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</si>
  <si>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</si>
  <si>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</si>
  <si>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Социальное обеспечение населения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</si>
  <si>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</si>
  <si>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</si>
  <si>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</si>
  <si>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</si>
  <si>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</si>
  <si>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</si>
  <si>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</si>
  <si>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ВСЕГО РАСХОДОВ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</si>
  <si>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</si>
  <si>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</si>
  <si>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</si>
  <si>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</si>
  <si>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Уплата налога на имущество организаций и земельного налога</t>
  </si>
  <si>
    <t>Закупка товаров, работ, услуг в целях капитального ремонта государственного (муниципального) имущества</t>
  </si>
  <si>
    <t>Пополнение основных фондов образовательных организаций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</si>
  <si>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</si>
  <si>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Организация предоставления дополнительного образования детей в муниципальных организациях дополнительного образования</t>
  </si>
  <si>
    <t>Организация и проведение фестивалей, конкурсов, выставок, смотров, акций, направленных на обеспечение необходимых условий для  интеллектуального,творческого, спортивного развития детей и подростков</t>
  </si>
  <si>
    <t>Управление информационными технологиями, создание и техническое сопровождение информационно-коммуникационной инфраструктуры в сфере реализации муниципальной программы</t>
  </si>
  <si>
    <t>Подпрограмма "Обеспечение жильем молодых семей"</t>
  </si>
  <si>
    <t>Предоставление социальных выплат молодым семьям на приобретение (строительство) жилья</t>
  </si>
  <si>
    <t>Субсидии гражданам на приобретение жилья</t>
  </si>
  <si>
    <t>Организация фестивалей и конкурсов для инвалидов, детей-инвалидов, детей-сирот, детей оставшихся без попечения родителей, проживающих на территории Байкаловского муниципального района</t>
  </si>
  <si>
    <t>Пособия, компенсации, меры социальной поддержки по публичным нормативным обязательствам</t>
  </si>
  <si>
    <t>Проведение лабораторных исследований воды общественных источников нецентрализованного водоснабжения</t>
  </si>
  <si>
    <t>Обеспечение деятельности централизованной бухгалтерии</t>
  </si>
  <si>
    <t>Организация и проведение конкурсов, педагогических чтений, конференций, обеспечивающих необходимые условия для непрерывного профессионального роста и самообразования педагогов, совершенствования уровня педагогического мастерства</t>
  </si>
  <si>
    <t>Подпрограмма «Развитие физической культуры и спорта в Байкаловском муниципальном районе»</t>
  </si>
  <si>
    <t>Организация и проведение физкультурно-оздоровительных мероприятий</t>
  </si>
  <si>
    <t>Организация и проведение спортивно-массовых мероприятий</t>
  </si>
  <si>
    <t>Подпрограмма "Повышение финансовой самостоятельности местных бюджетов"</t>
  </si>
  <si>
    <t>Предоставление дотаций на выравнивание бюджетной обеспеченности сельских поселений</t>
  </si>
  <si>
    <t>Предоставление иных межбюджетных трансфертов на выполнение расходных полномочий поселений</t>
  </si>
  <si>
    <t>Дорожное хозяйство (дорожные фонды)</t>
  </si>
  <si>
    <t>Формирование и улучшение качества предпринимательской среды</t>
  </si>
  <si>
    <t>ОБЩЕГОСУДАРСТВЕННЫЕ ВОПРОСЫ</t>
  </si>
  <si>
    <t>Другие общегосударственные вопросы</t>
  </si>
  <si>
    <t xml:space="preserve">Иные выплаты персоналу государственных (муниципальных) органов, за исключением фонда оплаты труда </t>
  </si>
  <si>
    <t>Обеспечение деятельности учебно-методического кабинета</t>
  </si>
  <si>
    <t>Комплектование книжных фондов муниципальных библиотек сельских поселений</t>
  </si>
  <si>
    <t xml:space="preserve">Расходы на выплаты персоналу государственных (муниципальных) органов </t>
  </si>
  <si>
    <t>Иные закупки, товаров, работ и услуг для обеспечения государственных (муниципальных) нужд</t>
  </si>
  <si>
    <t>Расходы на выплаты персоналу казенных учреждений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</si>
  <si>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в части расходов на оплату труда работников дошкольных образовательных организаций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</si>
  <si>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в части расходов на приобретение учебников и учебных пособий, средств обучения, игр, игрушек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</si>
  <si>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обеспечение дополнительного образования детей в муниципальных общеобразовательных организациях в части расходов на оплату труда работников общеобразовательных организаций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</si>
  <si>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обеспечение дополнительного образования детей в муниципальных общеобразовательных организациях в части расходов на приобретение учебников и учебных пособий, средств обучения, игр, игрушек</t>
  </si>
  <si>
    <t>Подпрограмма "Социальная поддержка отдельных категорий граждан Байкаловского муниципального района"</t>
  </si>
  <si>
    <t>Пособия, компенсации и иные социальные выплаты гражданам, кроме публичных нормативных обязательств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</si>
  <si>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</si>
  <si>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</si>
  <si>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Представительские расходы по приему официальных лиц и делегаций, деловые встречи</t>
  </si>
  <si>
    <t>Долевое участие  муниципального образования в Ассоциации "Совет муниципальных образований Свердловской области"</t>
  </si>
  <si>
    <t>Организация и проведение фестивалей, конкурсов, олимпиад, обеспечивающих необходимые условия для интеллектуального,творческого, личностного развития воспитанников детских дошкольных учреждений</t>
  </si>
  <si>
    <t>Поддержка и развитие народного художественного творчества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</si>
  <si>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</si>
  <si>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Охрана объектов растительного и животного мира и среды их обитания</t>
  </si>
  <si>
    <t>СРЕДСТВА МАССОВОЙ ИНФОРМАЦИИ</t>
  </si>
  <si>
    <t>Иные закупки товаров, работ и услуг для обеспечения государственных (муниципальных) нужд</t>
  </si>
  <si>
    <t>Уплата иных платежей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</si>
  <si>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</si>
  <si>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</si>
  <si>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</si>
  <si>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</si>
  <si>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</si>
  <si>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Подпрограмма «Обеспечение рационального и безопасного природопользования на территории Байкаловского муниципального района»</t>
  </si>
  <si>
    <t>Передача части полномочий муниципального района по содержанию автомобильных дорог общего пользования межмуниципального значения</t>
  </si>
  <si>
    <t>Мероприятия, реализуемые путем предоставления субсидии Информационно-консультационному центру с.Байкалово</t>
  </si>
  <si>
    <t>Инвентаризационные работы, независимая оценка недвижимого имущества (зданий, сооружений, земельных участков)</t>
  </si>
  <si>
    <t>Организация конкурса «Лучшее обустройство источника нецентрализованного водоснабжения среди детско-юношеских коллективов»</t>
  </si>
  <si>
    <t>Обновление и сопровождение программных комплексов в сфере финансов</t>
  </si>
  <si>
    <t>Поддержка активной жизнедеятельности ветеранов, граждан пожилого возраста</t>
  </si>
  <si>
    <t>Премии и гранты</t>
  </si>
  <si>
    <t>Содержание спортивных объектов</t>
  </si>
  <si>
    <t>Обеспечение деятельности МКУ "Комитет физической культуры и спорта Байкаловского муниципального района"</t>
  </si>
  <si>
    <t xml:space="preserve">Молодежная политика </t>
  </si>
  <si>
    <t>МЕЖБЮДЖЕТНЫЕ ТРАНСФЕРТЫ ОБЩЕГО ХАРАКТЕРА БЮДЖЕТАМ БЮДЖЕТНОЙ СИСТЕМЫ РОССИЙСКОЙ ФЕДЕРАЦИИ</t>
  </si>
  <si>
    <t xml:space="preserve">Дотации на выравнивание бюджетной обеспеченности </t>
  </si>
  <si>
    <t xml:space="preserve">Иные выплаты персоналу учреждений, за исключением фонда оплаты труда </t>
  </si>
  <si>
    <t>Дополнительное образование детей</t>
  </si>
  <si>
    <t xml:space="preserve">Подпрограмма "Патриотическое воспитание и молодежная политика Байкаловского муниципального района" </t>
  </si>
  <si>
    <t xml:space="preserve">Обеспечение средствами обучения и воспитания детских объединений и подростковых клубов физкультурно-спортивной и художественно-творческой направленности </t>
  </si>
  <si>
    <t>Фонд оплаты труда государственных (муниципальных) органов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</si>
  <si>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</si>
  <si>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Организация и проведение праздников, конкурсов и фестивалей для населения</t>
  </si>
  <si>
    <t>Организация досуга детей и подростков в разновозрастных отрядах</t>
  </si>
  <si>
    <t>Руководитель контрольно-счетного органа муниципального образования</t>
  </si>
  <si>
    <t>Исполнение судебных актов, предписаний контролирующих органов, предусматривающих обращение взыскания на средства местного бюджета по денежным обязательствам казенных учреждений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</si>
  <si>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</si>
  <si>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</si>
  <si>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Исполнение судебных актов Российской Федерации и мировых соглашений по возмещению причиненного вреда</t>
  </si>
  <si>
    <t>Прочая закупка товаров, работ и услуг</t>
  </si>
  <si>
    <t>Председатель представительного органа муниципального образования</t>
  </si>
  <si>
    <t>Но-
мер стро-
ки</t>
  </si>
  <si>
    <t>Код
раз-
дела,
под-
раз-
дела</t>
  </si>
  <si>
    <t>Код
целевой
статьи</t>
  </si>
  <si>
    <t>Код
ви-
да
рас-
хо-
дов</t>
  </si>
  <si>
    <t>Наименование раздела, подраздела, целевой статьи или вида расходов</t>
  </si>
  <si>
    <t>1</t>
  </si>
  <si>
    <t>2</t>
  </si>
  <si>
    <t>3</t>
  </si>
  <si>
    <t>4</t>
  </si>
  <si>
    <t>5</t>
  </si>
  <si>
    <t>6</t>
  </si>
  <si>
    <t>7</t>
  </si>
  <si>
    <t>8</t>
  </si>
  <si>
    <t>Обеспечение мероприятий по предупреждению и ликвидации последствий чрезвычайных ситуаций и гражданской обороне</t>
  </si>
  <si>
    <t>Субсидии на возмещение недополученных доходов и(или) возмещение фактически понесенных затрат в связи с производством (реализацией) товаров, выполнением работ, оказанием услуг</t>
  </si>
  <si>
    <t>Исполнение полномочий исполнительных органов местного самоуправления сельских поселений по осуществлению муниципального внутреннего финансового контроля</t>
  </si>
  <si>
    <t>Пенсионное обеспечение  муниципальных служащих</t>
  </si>
  <si>
    <t>Организация межмуниципального транспортного обслуживания населения</t>
  </si>
  <si>
    <t>Осуществление мероприятий по обеспечению безопасности населения на территории муниципального образования, профилактика экстремизма и предотвращение терроризма</t>
  </si>
  <si>
    <t>Капитальный и текущий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общеобразовательные организации</t>
  </si>
  <si>
    <t>Организация отдыха детей в каникулярное время, включая мероприятия по подвозу детей в оздоровительные лагеря дневного пребывания</t>
  </si>
  <si>
    <t>Иные выплаты персоналу государственных (муниципальных) органов, за исключением фонда оплаты труда</t>
  </si>
  <si>
    <t>Капитальный ремонт и ремонт автомобильных дорог общего пользования межмуниципального значения и искусственных сооружений,расположенных на них</t>
  </si>
  <si>
    <t>Субсидии (гранты в форме субсидий), не подлежащие казначейскому сопровождению</t>
  </si>
  <si>
    <t>Организация деятельности Редакции газеты «Районная жизнь»</t>
  </si>
  <si>
    <t>Мероприятия по приобретению, содержанию, управлению и распоряжению муниципальной собственностью, содержанию имущества в безвозмездном пользовании</t>
  </si>
  <si>
    <t>Исполнение полномочий представительных  органов местного самоуправления сельских поселений по осуществлению муниципального внешнего финансового контроля</t>
  </si>
  <si>
    <t>Благоустройство</t>
  </si>
  <si>
    <t>Организация деятельности Байкаловского районного краеведческого музея</t>
  </si>
  <si>
    <t>Материальная поддержка граждан, носящих звание "Почетный гражданин муниципального образования Байкаловский муниципальный район", и членов их семей</t>
  </si>
  <si>
    <t>01Ц0121000</t>
  </si>
  <si>
    <t>0100</t>
  </si>
  <si>
    <t>0102</t>
  </si>
  <si>
    <t>0409</t>
  </si>
  <si>
    <t>0412</t>
  </si>
  <si>
    <t>0701</t>
  </si>
  <si>
    <t>0702</t>
  </si>
  <si>
    <t xml:space="preserve"> </t>
  </si>
  <si>
    <t>01Ц0000000</t>
  </si>
  <si>
    <t>01Ц01Э1010</t>
  </si>
  <si>
    <t>0300000000</t>
  </si>
  <si>
    <t>0100000000</t>
  </si>
  <si>
    <t>50П00П1010</t>
  </si>
  <si>
    <t>50П00П1020</t>
  </si>
  <si>
    <t>0110000000</t>
  </si>
  <si>
    <t>0110629100</t>
  </si>
  <si>
    <t>01Ж0000000</t>
  </si>
  <si>
    <t>01Ж0120020</t>
  </si>
  <si>
    <t>01Ф0000000</t>
  </si>
  <si>
    <t>01Ф0146100</t>
  </si>
  <si>
    <t>01Ц0121040</t>
  </si>
  <si>
    <t>01Ц0141100</t>
  </si>
  <si>
    <t>01Ц0141200</t>
  </si>
  <si>
    <t>0160000000</t>
  </si>
  <si>
    <t>0160122010</t>
  </si>
  <si>
    <t>0160122060</t>
  </si>
  <si>
    <t>0160122070</t>
  </si>
  <si>
    <t>01С0000000</t>
  </si>
  <si>
    <t>01С0142П00</t>
  </si>
  <si>
    <t>01Л0000000</t>
  </si>
  <si>
    <t>01Б0000000</t>
  </si>
  <si>
    <t>01Б02И4090</t>
  </si>
  <si>
    <t>01Б0324100</t>
  </si>
  <si>
    <t>01Д0000000</t>
  </si>
  <si>
    <t>01Д0123010</t>
  </si>
  <si>
    <t>01Д0123030</t>
  </si>
  <si>
    <t>01Ж0120110</t>
  </si>
  <si>
    <t>0170000000</t>
  </si>
  <si>
    <t>0120000000</t>
  </si>
  <si>
    <t>01Л0122090</t>
  </si>
  <si>
    <t>01Л0122100</t>
  </si>
  <si>
    <t>0200000000</t>
  </si>
  <si>
    <t>0210000000</t>
  </si>
  <si>
    <t>0210125010</t>
  </si>
  <si>
    <t>0210125040</t>
  </si>
  <si>
    <t>0210145110</t>
  </si>
  <si>
    <t>0210145120</t>
  </si>
  <si>
    <t>0240000000</t>
  </si>
  <si>
    <t>0240125010</t>
  </si>
  <si>
    <t>5000020800</t>
  </si>
  <si>
    <t>0220000000</t>
  </si>
  <si>
    <t>0220125010</t>
  </si>
  <si>
    <t>0220125040</t>
  </si>
  <si>
    <t>0220145310</t>
  </si>
  <si>
    <t>0220145320</t>
  </si>
  <si>
    <t>0230000000</t>
  </si>
  <si>
    <t>0230125010</t>
  </si>
  <si>
    <t>0140000000</t>
  </si>
  <si>
    <t>0140125010</t>
  </si>
  <si>
    <t>0140125040</t>
  </si>
  <si>
    <t>0140125050</t>
  </si>
  <si>
    <t>0140125090</t>
  </si>
  <si>
    <t>0230125030</t>
  </si>
  <si>
    <t>0230125040</t>
  </si>
  <si>
    <t>0230145500</t>
  </si>
  <si>
    <t xml:space="preserve">02301S5600 </t>
  </si>
  <si>
    <t>0250000000</t>
  </si>
  <si>
    <t>0250121000</t>
  </si>
  <si>
    <t>0250125020</t>
  </si>
  <si>
    <t>0250125030</t>
  </si>
  <si>
    <t>0250125040</t>
  </si>
  <si>
    <t>0130000000</t>
  </si>
  <si>
    <t>0130126010</t>
  </si>
  <si>
    <t>01301И6140</t>
  </si>
  <si>
    <t>01302И6020</t>
  </si>
  <si>
    <t>0130426120</t>
  </si>
  <si>
    <t>0120149100</t>
  </si>
  <si>
    <t>0120149200</t>
  </si>
  <si>
    <t>0120152500</t>
  </si>
  <si>
    <t>0180000000</t>
  </si>
  <si>
    <t>01801L4970</t>
  </si>
  <si>
    <t>0110129010</t>
  </si>
  <si>
    <t>0110329040</t>
  </si>
  <si>
    <t>0110429050</t>
  </si>
  <si>
    <t>0110429060</t>
  </si>
  <si>
    <t>0110429070</t>
  </si>
  <si>
    <t>0150000000</t>
  </si>
  <si>
    <t>0150128010</t>
  </si>
  <si>
    <t>0150128020</t>
  </si>
  <si>
    <t>0150228060</t>
  </si>
  <si>
    <t>5000020960</t>
  </si>
  <si>
    <t>0103</t>
  </si>
  <si>
    <t>0104</t>
  </si>
  <si>
    <t>0106</t>
  </si>
  <si>
    <t>0111</t>
  </si>
  <si>
    <t>0113</t>
  </si>
  <si>
    <t xml:space="preserve"> 0113</t>
  </si>
  <si>
    <t>0300</t>
  </si>
  <si>
    <t>0314</t>
  </si>
  <si>
    <t>0400</t>
  </si>
  <si>
    <t>0405</t>
  </si>
  <si>
    <t>0408</t>
  </si>
  <si>
    <t>0500</t>
  </si>
  <si>
    <t>0503</t>
  </si>
  <si>
    <t>0600</t>
  </si>
  <si>
    <t>0603</t>
  </si>
  <si>
    <t>0700</t>
  </si>
  <si>
    <t>0703</t>
  </si>
  <si>
    <t>0707</t>
  </si>
  <si>
    <t>0709</t>
  </si>
  <si>
    <t>0800</t>
  </si>
  <si>
    <t>0801</t>
  </si>
  <si>
    <t>1000</t>
  </si>
  <si>
    <t>1003</t>
  </si>
  <si>
    <t>1006</t>
  </si>
  <si>
    <t>1100</t>
  </si>
  <si>
    <t>1101</t>
  </si>
  <si>
    <t>1102</t>
  </si>
  <si>
    <t>1105</t>
  </si>
  <si>
    <t>1200</t>
  </si>
  <si>
    <t>1202</t>
  </si>
  <si>
    <t>1400</t>
  </si>
  <si>
    <t>1401</t>
  </si>
  <si>
    <t xml:space="preserve">1401 </t>
  </si>
  <si>
    <t>1403</t>
  </si>
  <si>
    <t xml:space="preserve">1403 </t>
  </si>
  <si>
    <t>01Б0124170</t>
  </si>
  <si>
    <t>0150128030</t>
  </si>
  <si>
    <t>0110829160</t>
  </si>
  <si>
    <t>Пособия, компенсации и иные социальные выплаты гражданам кроме публичных нормативных обязательств</t>
  </si>
  <si>
    <t>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</si>
  <si>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</si>
  <si>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Поощрение органами местного самоуправления граждан, предприятий, учреждений, организаций, общественных объединений за особые заслуги  в  общественно-полезной деятельности, способствующие повышению авторитета муниципального района, росту благосостояния населения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</si>
  <si>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</si>
  <si>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Бюджетные инвестиции в объекты капитального строительства государственной (муниципальной) собственности</t>
  </si>
  <si>
    <t>01701L5760</t>
  </si>
  <si>
    <t>Улучшение жилищных условий граждан, проживающих на сельских территориях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</si>
  <si>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</si>
  <si>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Организация и проведение мероприятий, направленных на мотивацию укрепления и развития сельских домовладений граждан</t>
  </si>
  <si>
    <t>Осуществление полномочий исполнительных органов местного самоуправления сельских поселений по составлению, исполнению и контролю за исполнением бюджетов, составлению отчетов об исполнении бюджетов</t>
  </si>
  <si>
    <t>Осуществление части организационных полномочий исполнительных органов местного самоуправления сельских поселений по вопросам градостроительства и архитектуры</t>
  </si>
  <si>
    <t>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</si>
  <si>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>Субвенции местным бюджетам на осуществление государственного полномочия Свердловской области по расчету и предоставлению дотаций бюджетам поселений</t>
  </si>
  <si>
    <t>5000000000</t>
  </si>
  <si>
    <t>Уплата прочих налогов, сборов</t>
  </si>
  <si>
    <t>0210125030</t>
  </si>
  <si>
    <t>Капитальный и текущий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дошкольные образовательные организации</t>
  </si>
  <si>
    <t>Субсидии автономным учреждениям на иные цели</t>
  </si>
  <si>
    <t>Субсидии автономным учреждениям</t>
  </si>
  <si>
    <t>0230125060</t>
  </si>
  <si>
    <t>Обеспечение персонифицированного финансирования дополнительного образования детей</t>
  </si>
  <si>
    <t>0170425400</t>
  </si>
  <si>
    <t>Строительство новой школы на 550 мест в с.Байкалово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</si>
  <si>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</si>
  <si>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</si>
  <si>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Закупка энергетических ресурсов</t>
  </si>
  <si>
    <t>0140125130</t>
  </si>
  <si>
    <t>0150128190</t>
  </si>
  <si>
    <t>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</si>
  <si>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 xml:space="preserve">Осуществление государственного полномочия Российской Федерации по предоставлению отдельным категориям граждан мер социальной поддержки  по оплате жилого помещения и коммунальных услуг </t>
  </si>
  <si>
    <t>Содержание детской секции хоккея</t>
  </si>
  <si>
    <t>Торжественное чествование выпускников общеобразовательных учреждений Байкаловского муниципального района, награжденных медалями "За особые успехи в учении"</t>
  </si>
  <si>
    <t>Подготовка и проведение акций, фестивалей, конкурсов, выставок, туристко-спортивных игр, реализация проектов патриотической направленности</t>
  </si>
  <si>
    <t>0140125150</t>
  </si>
  <si>
    <t xml:space="preserve">Организация экскурсий в музей разведчика Н.И.Кузнецова  и в культурный центр им. героя Советского Союза Г.А.Речкалова </t>
  </si>
  <si>
    <t>0502</t>
  </si>
  <si>
    <t>Коммунальное хозяйство</t>
  </si>
  <si>
    <t>Субсидии на софинансирование капитальных вложений в объекты государственной (муниципальной) собственности</t>
  </si>
  <si>
    <t>к решению  Думы  Байкаловского муниципального района</t>
  </si>
  <si>
    <t>Закупка товаров, работ, услуг в целях создания, развития, эксплуатации и вывода из эксплуатации государственных информационных систем</t>
  </si>
  <si>
    <t>Организация и проведение фестивалей, конкурсов, слетов, иных мероприятий,  направленных на профилактику асоциальных явлений и воспитание правовой культуры в подростковой и молодежной среде, выпуск молодежной газеты, работа с допризывной молодежью</t>
  </si>
  <si>
    <t>Содержание и ремонт контейнерных площадок для накопления твердых коммунальных отходов на территории населенных пунктов Байкаловского муниципального района</t>
  </si>
  <si>
    <t>Материальная поддержка граждан Байкаловского муниципального района, удостоенных звания "Заслуженный работник Российской Федерации" по различным профессиям, и членов их семей</t>
  </si>
  <si>
    <t>Глава Байкаловского муниципального района</t>
  </si>
  <si>
    <t>0170223280</t>
  </si>
  <si>
    <t>Строительство системы водоснабжения с.Байкалово</t>
  </si>
  <si>
    <t>0210145310</t>
  </si>
  <si>
    <t>0210145320</t>
  </si>
  <si>
    <t>0220145400</t>
  </si>
  <si>
    <t>Осуществление мероприятий по обеспечению питанием обучающихся в муниципальных общеобразовательных организациях</t>
  </si>
  <si>
    <t>0240125050</t>
  </si>
  <si>
    <t>Создание (обновление) материально-технической базы для функционирования центров естественно-научной и технологической направленности "Точка роста" в общеобразовательных организациях, расположенных в сельской местности и малых городах</t>
  </si>
  <si>
    <t>Субсидии бюджетным учреждениям на иные цели</t>
  </si>
  <si>
    <t>0230145600</t>
  </si>
  <si>
    <t>01201R4620</t>
  </si>
  <si>
    <t>Предоставление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</t>
  </si>
  <si>
    <t>1004</t>
  </si>
  <si>
    <t>Охрана семьи и детства</t>
  </si>
  <si>
    <t>01Ж0123200</t>
  </si>
  <si>
    <t>Муниципальная программа "Социально-экономическое развитие Байкаловского муниципального района" до 2024 года</t>
  </si>
  <si>
    <t>Подпрограмма "Обеспечение реализации муниципальной программы "Социально-экономическое развитие Байкаловского муниципального района"</t>
  </si>
  <si>
    <t>Подпрограмма "Повышение эффективности управления муниципальной собственностью Байкаловского муниципального района"</t>
  </si>
  <si>
    <t>Подпрограмма «Повышение эффективности управления муниципальной собственностью Байкаловского муниципального района»</t>
  </si>
  <si>
    <t>Подпрограмма "Развитие архивного дела в  Байкаловском муниципальном районе"</t>
  </si>
  <si>
    <t>Подпрограмма «Обеспечение общественной безопасности населения Байкаловского муниципального района»</t>
  </si>
  <si>
    <t>Подпрограмма «Обеспечение эпизоотического и ветеринарно-санитарного благополучия Байкаловского муниципального района»</t>
  </si>
  <si>
    <t>Подпрограмма «Развитие транспортного и дорожного комплекса Байкаловского муниципального района»</t>
  </si>
  <si>
    <t>Подпрограмма «Поддержка и развитие малого и среднего предпринимательства в Байкаловском муниципальном районе»</t>
  </si>
  <si>
    <t>Подпрограмма «Комплексное развитие сельских территорий Байкаловского муниципального района»</t>
  </si>
  <si>
    <t>Муниципальная программа "Развитие системы образования в Байкаловском муниципальном районе" на 2015-2024 годы</t>
  </si>
  <si>
    <t>Подпрограмма "Развитие системы дошкольного образования в Байкаловском муниципальном районе"</t>
  </si>
  <si>
    <t>Подпрограмма "Укрепление и развитие материально- технической базы образовательных организаций в Байкаловском муниципальном районе"</t>
  </si>
  <si>
    <t xml:space="preserve">Подпрограмма "Комплексное развитие сельских территорий Байкаловского муниципального района" </t>
  </si>
  <si>
    <t>Подпрограмма "Развитие системы общего образования в Байкаловском муниципальном районе"</t>
  </si>
  <si>
    <t>Муниципальная программа "Развитие системы образования в Байкаловском муниципальном районе" на 2015 -2024 годы</t>
  </si>
  <si>
    <t>Подпрограмма "Развитие системы дополнительного образования, отдыха и оздоровления детей в Байкаловском муниципальном районе"</t>
  </si>
  <si>
    <t xml:space="preserve">Подпрограмма "Обеспечение реализации муниципальной программы "Развитие системы образования в Байкаловском муниципальном районе" </t>
  </si>
  <si>
    <t xml:space="preserve">Подпрограмма "Развитие культуры Байкаловского  муниципального района" </t>
  </si>
  <si>
    <t xml:space="preserve">Подпрограмма"Социальная политика Байкаловского муниципального района" </t>
  </si>
  <si>
    <t>0140125020</t>
  </si>
  <si>
    <t>Поддержка деятельности школьных поисковых отрядов</t>
  </si>
  <si>
    <t>Поэтапное внедрение Всероссийского физкультурно-спортивного комплекса "Готов к труду и обороне" (ГТО)</t>
  </si>
  <si>
    <t>015Р5S8Г00</t>
  </si>
  <si>
    <t>0150128200</t>
  </si>
  <si>
    <t>0110329170</t>
  </si>
  <si>
    <t>Издание книги к 35-летию ветеранского движения "Жить - значит действовать"</t>
  </si>
  <si>
    <t>Содержание центра тестирования ГТО</t>
  </si>
  <si>
    <t>Осуществление мероприятий, направленных на соблюдение требований и норм антитеррористической защищенности муниципальных дошкольных образовательных учреждений</t>
  </si>
  <si>
    <t>0210125060</t>
  </si>
  <si>
    <t>Текущий, капитальный ремонт, реконструкция общеобразовательных организаций в целях создания центров естественно-научной и технологической направленности "Точка роста"</t>
  </si>
  <si>
    <t>0220125130</t>
  </si>
  <si>
    <t>0220125140</t>
  </si>
  <si>
    <t>Капитальный и текущий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организации дополнительного образования</t>
  </si>
  <si>
    <t>0230125020</t>
  </si>
  <si>
    <t>Обеспечение деятельности МКУ «Единая дежурно-диспетчерская служба Байкаловского муниципального района»</t>
  </si>
  <si>
    <t>01Л01И2050</t>
  </si>
  <si>
    <t>01Л01И2170</t>
  </si>
  <si>
    <t>01Л0122010</t>
  </si>
  <si>
    <t>Обустройство родников, расположенных на территории Байкаловского муниципального района</t>
  </si>
  <si>
    <t>0140125160</t>
  </si>
  <si>
    <t>0230125070</t>
  </si>
  <si>
    <t>Осуществление мероприятий, направленных на соблюдение требований и норм антитеррористической защищенности муниципальных общеобразовательных учреждений</t>
  </si>
  <si>
    <t>Иные выплаты учреждений привлекаемым лицам</t>
  </si>
  <si>
    <t>Иные выплаты государственных (муниципальных) органов привлекаемым лицам</t>
  </si>
  <si>
    <t>Муниципальная программа  "Управление финансами Байкаловского муниципального района" до 2024 года</t>
  </si>
  <si>
    <t>0330000000</t>
  </si>
  <si>
    <t>0330120020</t>
  </si>
  <si>
    <t>0330140300</t>
  </si>
  <si>
    <t>0330120030</t>
  </si>
  <si>
    <t xml:space="preserve">Подпрограмма "Обеспечение реализации муниципальной программы "Управление финансами Байкаловского муниципального района" </t>
  </si>
  <si>
    <t>0360000000</t>
  </si>
  <si>
    <t>0360121000</t>
  </si>
  <si>
    <t>0360121020</t>
  </si>
  <si>
    <t>03601П1010</t>
  </si>
  <si>
    <t>0320000000</t>
  </si>
  <si>
    <t>Подпрограмма "Управление бюджетным процессом и его совершенствование"</t>
  </si>
  <si>
    <t>Организация деятельности МКУ ДО Байкаловский детско-юношеский центр "Созвездие"</t>
  </si>
  <si>
    <t>0320120010</t>
  </si>
  <si>
    <t>Муниципальная программа "Управление финансами Байкаловского муниципального района" до 2024 года</t>
  </si>
  <si>
    <t>01Д0123060</t>
  </si>
  <si>
    <t>Предоставление субсидий субъектам малого и среднего предпринимательства на возмещение части затрат, связанных с участием в выставках, ярмарках, профессиональных конкурсах</t>
  </si>
  <si>
    <t>01Д0123110</t>
  </si>
  <si>
    <t>Предоставление грантов победителям трудового соревнования среди сельхозтоваропроизводителей по достижению наивысших показателей на территории Байкаловского муниципального района</t>
  </si>
  <si>
    <t>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</si>
  <si>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>01С0142П10</t>
  </si>
  <si>
    <t>01Ж01S3Г00</t>
  </si>
  <si>
    <t>Внесение изменений в документы территориального планирования и правила землепользования и застройки</t>
  </si>
  <si>
    <t>01708И3470</t>
  </si>
  <si>
    <t>Работы по водоотведению от земельного участка в с.Байкалово, ул.Мальгина, д.98</t>
  </si>
  <si>
    <t>01Ж0123120</t>
  </si>
  <si>
    <t>Устройство контейнерных площадок для накопления твердых коммунальных отходов на территории населенных пунктов, расположенных в Байкаловском муниципальном районе</t>
  </si>
  <si>
    <t>0501</t>
  </si>
  <si>
    <t>Жилищное хозяйство</t>
  </si>
  <si>
    <t>Бюджетные инвестиции на приобретение объектов недвижимого имущества в государственную (муниципальную) собственность</t>
  </si>
  <si>
    <t>Создание в муниципальных общеобразовательных организациях условий для организации горячего питания обучающихся</t>
  </si>
  <si>
    <t>0220145410</t>
  </si>
  <si>
    <t>Организация военно-патриотического воспитания и допризывной подготовки молодых граждан</t>
  </si>
  <si>
    <t>0140148600</t>
  </si>
  <si>
    <t>0140148700</t>
  </si>
  <si>
    <t>Создание и обеспечение деятельности молодежных коворкинг-центров</t>
  </si>
  <si>
    <t>Выплата ежемесячного денежного вознаграждения за классное руководство педагогическим работникам муниципальных образовательных организаций, расположенных на территории Свердловской области,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</si>
  <si>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0220153030</t>
  </si>
  <si>
    <t>Организация бесплатного горячего питания обучающихся, получающих начальное общее образование в муниципальных общеобразовательных организациях, расположенных на территории Свердловской области</t>
  </si>
  <si>
    <t>02201L3040</t>
  </si>
  <si>
    <t>02201S5410</t>
  </si>
  <si>
    <t>01401S8600</t>
  </si>
  <si>
    <t>01401S8700</t>
  </si>
  <si>
    <t>01303И6030</t>
  </si>
  <si>
    <t>Поддержка и развитие материально-технической базы учреждений культуры сельских поселений</t>
  </si>
  <si>
    <t>015Р548Г00</t>
  </si>
  <si>
    <t>5000021900</t>
  </si>
  <si>
    <t>Штрафы, исполнительский сбор, налагаемые на действие или бездействие органов местного самоуправления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</si>
  <si>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</si>
  <si>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</si>
  <si>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Подпрограмма "Управление муниципальным долгом"</t>
  </si>
  <si>
    <t>Своевременное и полное исполнение обязательств по обслуживанию муниципального долга Байкаловского муниципального района</t>
  </si>
  <si>
    <t>Обслуживание муниципального долга</t>
  </si>
  <si>
    <t>1301</t>
  </si>
  <si>
    <t>0340000000</t>
  </si>
  <si>
    <t>0340121040</t>
  </si>
  <si>
    <t>1300</t>
  </si>
  <si>
    <t>01602И2090</t>
  </si>
  <si>
    <t>Устройство пожарного водоема в д.Вязовка</t>
  </si>
  <si>
    <t>Субсидии, за исключением субидий на софинансирование капитальных вложений в объекты государственной (муниципальной) собственности</t>
  </si>
  <si>
    <t>01Б0224020</t>
  </si>
  <si>
    <t>Содержание автомобильных дорог общего пользования межмуниципального значения и искусственных сооружений, расположенных на них</t>
  </si>
  <si>
    <t>01Б03И4180</t>
  </si>
  <si>
    <t>Укрепление автомобильной дороги щебнем по ул.Северная в с.Байкалово</t>
  </si>
  <si>
    <t>01Ж0143Г00</t>
  </si>
  <si>
    <t>01701И3610</t>
  </si>
  <si>
    <t>01702И3550</t>
  </si>
  <si>
    <t>Строительство водопровода в д.Лопаткина</t>
  </si>
  <si>
    <t>01702И3560</t>
  </si>
  <si>
    <t>Ремонт водозаборной скважины в д.Менщикова</t>
  </si>
  <si>
    <t>01702И3590</t>
  </si>
  <si>
    <t>Реконструкция сетей водоснабжения по ул.Юбилейная в д.Пелевина</t>
  </si>
  <si>
    <t>Устройство колодцев в  д.Крутикова, д.Исакова, д.Сапегина</t>
  </si>
  <si>
    <t>Обустройство колодцев в с.Байкалово, д.Калиновка</t>
  </si>
  <si>
    <t>01702И3540</t>
  </si>
  <si>
    <t>Уличное освещение</t>
  </si>
  <si>
    <t>01703И3580</t>
  </si>
  <si>
    <t>Обрезка тополей по ул.Советская в с.Городище</t>
  </si>
  <si>
    <t>01708И3570</t>
  </si>
  <si>
    <t>Устройство водоотводной канавы на участке от ул.Молодежная -ул.Тополиная в с.Байкалово</t>
  </si>
  <si>
    <t>0170440700</t>
  </si>
  <si>
    <t>0140125060</t>
  </si>
  <si>
    <t>Организация трудоустройства несовершеннолетних граждан на временную работу в период летних каникул</t>
  </si>
  <si>
    <t>0170145762</t>
  </si>
  <si>
    <t>01701S5762</t>
  </si>
  <si>
    <t>01702И3620</t>
  </si>
  <si>
    <t>Приобретение измельчителя веток</t>
  </si>
  <si>
    <t>Приобретение служебных жилых помещений</t>
  </si>
  <si>
    <t>5000040600</t>
  </si>
  <si>
    <t>120</t>
  </si>
  <si>
    <t>121</t>
  </si>
  <si>
    <t>129</t>
  </si>
  <si>
    <t>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Российской Федерации, в том числе с учетом повышения минимального размера оплаты труда</t>
  </si>
  <si>
    <t>Расходы на выплаты персоналу государственных (муниципальных) органов</t>
  </si>
  <si>
    <t xml:space="preserve"> Фонд оплаты труда государственных (муниципальных) органов</t>
  </si>
  <si>
    <t>01Ц0140600</t>
  </si>
  <si>
    <t>0160140600</t>
  </si>
  <si>
    <t>01Б03И4320</t>
  </si>
  <si>
    <t>Строительство асфальтобетонного тротуара от д.2В ул.Советской Конституции до д.16 ул.Свердлова</t>
  </si>
  <si>
    <t>01Б03И4330</t>
  </si>
  <si>
    <t>Строительство асфальтобетонного тротуара по ул.Революции в с.Байкалово</t>
  </si>
  <si>
    <t>01Б03И4340</t>
  </si>
  <si>
    <t>Строительство асфальтобетонного тротуара между ул.8 Марта и ул.Павлика Морозова в с.Байкалово</t>
  </si>
  <si>
    <t>01702И3460</t>
  </si>
  <si>
    <t>Приобретение оборудования для системы водоснабжения</t>
  </si>
  <si>
    <t>01702И3630</t>
  </si>
  <si>
    <t>Строительство водопровода в с.Ляпуново</t>
  </si>
  <si>
    <t>01703И3640</t>
  </si>
  <si>
    <t xml:space="preserve">Субсидии автономным учреждениям </t>
  </si>
  <si>
    <t>0210140600</t>
  </si>
  <si>
    <t>01704L5760</t>
  </si>
  <si>
    <t>Реализация проектов по созданию современного облика сельских территорий</t>
  </si>
  <si>
    <t>0220140600</t>
  </si>
  <si>
    <t>0230140600</t>
  </si>
  <si>
    <t>0250140600</t>
  </si>
  <si>
    <t>01305И6200</t>
  </si>
  <si>
    <t>Капитальный ремонт Макушинского сельского Дома культуры</t>
  </si>
  <si>
    <t>01305И6270</t>
  </si>
  <si>
    <t>Капитальный ремонт системы отопления Еланского Дома культуры</t>
  </si>
  <si>
    <t>0150140600</t>
  </si>
  <si>
    <t>0150240600</t>
  </si>
  <si>
    <t>0360140600</t>
  </si>
  <si>
    <t xml:space="preserve"> 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</si>
  <si>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</si>
  <si>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Поощрение муниципальных управленческих команд за достижение значений (уровней) показателей для оценки эффективности деятельности высших должностных лиц субъектов Российской Федерации и деятельности органов исполнительной власти субъектов Российской Федерации</t>
  </si>
  <si>
    <t>01702И3650</t>
  </si>
  <si>
    <t>Приобретение котельного оборудования</t>
  </si>
  <si>
    <t>0220145323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</si>
  <si>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обеспечение дополнительного образования детей в муниципальных общеобразовательных организациях в части учебных расходов, обеспечивающих образовательный процесс, в том числе на оснащение рабочих мест советников директора по воспитанию и взаимодействию с детскими общественными объединениями в Центрах детских инициатив, созданных в муниципальных общеобразовательных организациях</t>
  </si>
  <si>
    <t>01305И6280</t>
  </si>
  <si>
    <t>Замена электрических котлов в Нижне-Иленском Доме культуры</t>
  </si>
  <si>
    <t>0150128180</t>
  </si>
  <si>
    <t>Проектирование и строительство блочно-модульной газовой котельной для объекта "Крытый каток в с.Байкалово Свердловской области"</t>
  </si>
  <si>
    <t>0605</t>
  </si>
  <si>
    <t>Другие вопросы в области охраны окружающей среды</t>
  </si>
  <si>
    <t>Ликвидация несанкционированных свалок</t>
  </si>
  <si>
    <t>01Л0322120</t>
  </si>
  <si>
    <t>Обустройство парковой зоны по ул.Революции, 40-п в с.Елань</t>
  </si>
  <si>
    <t>5000020980</t>
  </si>
  <si>
    <t>Исполнение решения Арбитражного суда о возмещении ООО "АГ-Холдинг" убытков, понесенных в связи с необоснованным требованием Администрации муниципального района</t>
  </si>
  <si>
    <t>Субсидии бюджетным учреждениям</t>
  </si>
  <si>
    <t>0230125080</t>
  </si>
  <si>
    <t>Организация новогодних праздничных мероприятий для детей, родители которых принимают участие в специальной военной операции</t>
  </si>
  <si>
    <t>022EB5179F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</si>
  <si>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</si>
  <si>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Пособия, компенсации, меры социальной поддержки по публичным нормативным обязательствам </t>
  </si>
  <si>
    <t>0200</t>
  </si>
  <si>
    <t>НАЦИОНАЛЬНАЯ ОБОРОНА</t>
  </si>
  <si>
    <t>0203</t>
  </si>
  <si>
    <t>Мобилизационная и вневойсковая подготовка</t>
  </si>
  <si>
    <t>5000020990</t>
  </si>
  <si>
    <t>Проведение мероприятий, связанных с частичной мобилизацией</t>
  </si>
  <si>
    <t>5000020700</t>
  </si>
  <si>
    <t>0130746500</t>
  </si>
  <si>
    <t>Оплата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</t>
  </si>
  <si>
    <t>Приложение 2</t>
  </si>
  <si>
    <t>"Об утверждении отчета об исполнении бюджета</t>
  </si>
  <si>
    <t>Байкаловского муниципального района</t>
  </si>
  <si>
    <t>Свердловской области за 2022 год"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</si>
  <si>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группам, подгруппам и элементам видов расходов классификации расходов бюджетов за 2022 год </t>
  </si>
  <si>
    <t>Утвержденный план на год, тыс.руб.</t>
  </si>
  <si>
    <t>Исполнено</t>
  </si>
  <si>
    <t>в тыс.руб.</t>
  </si>
  <si>
    <t>в процентах</t>
  </si>
  <si>
    <t>Свердловской области № 164 от 17.05.2023г.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</si>
</sst>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</numFmts>
  <fonts count="6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2"/>
      <name val="Arial"/>
      <family val="2"/>
    </font>
    <font>
      <sz val="9"/>
      <color indexed="8"/>
      <name val="Arial Cyr"/>
      <family val="0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8"/>
      <color indexed="12"/>
      <name val="Times New Roman"/>
      <family val="1"/>
    </font>
    <font>
      <b/>
      <sz val="8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FF"/>
      <name val="Arial"/>
      <family val="2"/>
    </font>
    <font>
      <sz val="9"/>
      <color rgb="FF000000"/>
      <name val="Arial Cyr"/>
      <family val="0"/>
    </font>
    <font>
      <sz val="8"/>
      <color rgb="FF0000FF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8"/>
      <color rgb="FF0000FF"/>
      <name val="Times New Roman"/>
      <family val="1"/>
    </font>
    <font>
      <b/>
      <sz val="8"/>
      <color rgb="FF3333CC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4" fillId="0" borderId="0">
      <alignment/>
      <protection/>
    </xf>
    <xf numFmtId="0" fontId="42" fillId="19" borderId="0">
      <alignment/>
      <protection/>
    </xf>
    <xf numFmtId="0" fontId="42" fillId="0" borderId="1">
      <alignment horizontal="center" vertical="center" wrapText="1"/>
      <protection/>
    </xf>
    <xf numFmtId="0" fontId="42" fillId="0" borderId="0">
      <alignment/>
      <protection/>
    </xf>
    <xf numFmtId="0" fontId="42" fillId="19" borderId="0">
      <alignment shrinkToFit="1"/>
      <protection/>
    </xf>
    <xf numFmtId="0" fontId="43" fillId="0" borderId="2">
      <alignment horizontal="right"/>
      <protection/>
    </xf>
    <xf numFmtId="4" fontId="43" fillId="20" borderId="2">
      <alignment horizontal="right" vertical="top" shrinkToFit="1"/>
      <protection/>
    </xf>
    <xf numFmtId="4" fontId="43" fillId="21" borderId="2">
      <alignment horizontal="right" vertical="top" shrinkToFit="1"/>
      <protection/>
    </xf>
    <xf numFmtId="0" fontId="44" fillId="0" borderId="0">
      <alignment horizontal="center"/>
      <protection/>
    </xf>
    <xf numFmtId="0" fontId="42" fillId="0" borderId="0">
      <alignment horizontal="right"/>
      <protection/>
    </xf>
    <xf numFmtId="0" fontId="42" fillId="0" borderId="0">
      <alignment horizontal="left" wrapText="1"/>
      <protection/>
    </xf>
    <xf numFmtId="0" fontId="43" fillId="0" borderId="1">
      <alignment vertical="top" wrapText="1"/>
      <protection/>
    </xf>
    <xf numFmtId="1" fontId="42" fillId="0" borderId="1">
      <alignment vertical="top" wrapText="1"/>
      <protection/>
    </xf>
    <xf numFmtId="1" fontId="42" fillId="0" borderId="1">
      <alignment horizontal="center" vertical="top" shrinkToFit="1"/>
      <protection/>
    </xf>
    <xf numFmtId="0" fontId="42" fillId="19" borderId="0">
      <alignment horizontal="center"/>
      <protection/>
    </xf>
    <xf numFmtId="4" fontId="43" fillId="20" borderId="1">
      <alignment horizontal="right" vertical="top" shrinkToFit="1"/>
      <protection/>
    </xf>
    <xf numFmtId="4" fontId="43" fillId="0" borderId="1">
      <alignment horizontal="right" vertical="top" shrinkToFit="1"/>
      <protection/>
    </xf>
    <xf numFmtId="4" fontId="42" fillId="0" borderId="1">
      <alignment horizontal="right" vertical="top" shrinkToFit="1"/>
      <protection/>
    </xf>
    <xf numFmtId="4" fontId="43" fillId="21" borderId="1">
      <alignment horizontal="right" vertical="top" shrinkToFit="1"/>
      <protection/>
    </xf>
    <xf numFmtId="0" fontId="42" fillId="0" borderId="0">
      <alignment vertical="top"/>
      <protection/>
    </xf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3" applyNumberFormat="0" applyAlignment="0" applyProtection="0"/>
    <xf numFmtId="0" fontId="46" fillId="29" borderId="4" applyNumberFormat="0" applyAlignment="0" applyProtection="0"/>
    <xf numFmtId="0" fontId="47" fillId="29" borderId="3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0" fontId="54" fillId="31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3" borderId="10" applyNumberFormat="0" applyFont="0" applyAlignment="0" applyProtection="0"/>
    <xf numFmtId="9" fontId="0" fillId="0" borderId="0" applyFont="0" applyFill="0" applyBorder="0" applyAlignment="0" applyProtection="0"/>
    <xf numFmtId="0" fontId="57" fillId="0" borderId="11" applyNumberFormat="0" applyFill="0" applyAlignment="0" applyProtection="0"/>
    <xf numFmtId="0" fontId="5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9" fillId="3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193" fontId="3" fillId="0" borderId="0" xfId="0" applyNumberFormat="1" applyFont="1" applyFill="1" applyAlignment="1">
      <alignment horizontal="right" vertical="top" wrapText="1"/>
    </xf>
    <xf numFmtId="193" fontId="3" fillId="0" borderId="0" xfId="0" applyNumberFormat="1" applyFont="1" applyFill="1" applyAlignment="1">
      <alignment horizontal="right" vertical="top"/>
    </xf>
    <xf numFmtId="0" fontId="3" fillId="0" borderId="0" xfId="0" applyFont="1" applyFill="1" applyAlignment="1">
      <alignment horizontal="right" wrapText="1"/>
    </xf>
    <xf numFmtId="193" fontId="4" fillId="0" borderId="12" xfId="0" applyNumberFormat="1" applyFont="1" applyFill="1" applyBorder="1" applyAlignment="1">
      <alignment horizontal="right" vertical="top"/>
    </xf>
    <xf numFmtId="49" fontId="4" fillId="0" borderId="12" xfId="78" applyNumberFormat="1" applyFont="1" applyFill="1" applyBorder="1" applyAlignment="1">
      <alignment horizontal="center"/>
      <protection/>
    </xf>
    <xf numFmtId="193" fontId="4" fillId="0" borderId="12" xfId="78" applyNumberFormat="1" applyFont="1" applyFill="1" applyBorder="1" applyAlignment="1">
      <alignment horizontal="center" vertical="top"/>
      <protection/>
    </xf>
    <xf numFmtId="0" fontId="4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vertical="top" wrapText="1"/>
    </xf>
    <xf numFmtId="193" fontId="3" fillId="0" borderId="12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Border="1" applyAlignment="1">
      <alignment/>
    </xf>
    <xf numFmtId="49" fontId="4" fillId="0" borderId="12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Alignment="1">
      <alignment horizontal="right" wrapText="1"/>
    </xf>
    <xf numFmtId="0" fontId="3" fillId="0" borderId="0" xfId="0" applyFont="1" applyFill="1" applyBorder="1" applyAlignment="1">
      <alignment/>
    </xf>
    <xf numFmtId="193" fontId="3" fillId="0" borderId="0" xfId="0" applyNumberFormat="1" applyFont="1" applyFill="1" applyBorder="1" applyAlignment="1">
      <alignment horizontal="right" vertical="top"/>
    </xf>
    <xf numFmtId="49" fontId="3" fillId="0" borderId="12" xfId="0" applyNumberFormat="1" applyFont="1" applyFill="1" applyBorder="1" applyAlignment="1">
      <alignment horizontal="center" vertical="top"/>
    </xf>
    <xf numFmtId="193" fontId="4" fillId="0" borderId="12" xfId="0" applyNumberFormat="1" applyFont="1" applyFill="1" applyBorder="1" applyAlignment="1">
      <alignment horizontal="right" vertical="top" wrapText="1"/>
    </xf>
    <xf numFmtId="0" fontId="3" fillId="0" borderId="12" xfId="0" applyFont="1" applyFill="1" applyBorder="1" applyAlignment="1">
      <alignment vertical="top" wrapText="1" shrinkToFit="1"/>
    </xf>
    <xf numFmtId="0" fontId="3" fillId="0" borderId="12" xfId="0" applyNumberFormat="1" applyFont="1" applyFill="1" applyBorder="1" applyAlignment="1">
      <alignment vertical="top" wrapText="1"/>
    </xf>
    <xf numFmtId="0" fontId="5" fillId="0" borderId="0" xfId="0" applyFont="1" applyAlignment="1">
      <alignment/>
    </xf>
    <xf numFmtId="0" fontId="6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12" xfId="0" applyFont="1" applyFill="1" applyBorder="1" applyAlignment="1">
      <alignment horizontal="justify" vertical="top" wrapText="1"/>
    </xf>
    <xf numFmtId="0" fontId="4" fillId="0" borderId="12" xfId="0" applyFont="1" applyFill="1" applyBorder="1" applyAlignment="1">
      <alignment horizontal="justify" vertical="top" wrapText="1"/>
    </xf>
    <xf numFmtId="0" fontId="4" fillId="0" borderId="12" xfId="0" applyFont="1" applyFill="1" applyBorder="1" applyAlignment="1">
      <alignment vertical="top" wrapText="1" shrinkToFit="1"/>
    </xf>
    <xf numFmtId="49" fontId="3" fillId="0" borderId="12" xfId="0" applyNumberFormat="1" applyFont="1" applyFill="1" applyBorder="1" applyAlignment="1">
      <alignment/>
    </xf>
    <xf numFmtId="49" fontId="3" fillId="0" borderId="13" xfId="0" applyNumberFormat="1" applyFont="1" applyFill="1" applyBorder="1" applyAlignment="1">
      <alignment horizontal="center" vertical="top" wrapText="1"/>
    </xf>
    <xf numFmtId="193" fontId="3" fillId="0" borderId="14" xfId="0" applyNumberFormat="1" applyFont="1" applyFill="1" applyBorder="1" applyAlignment="1">
      <alignment horizontal="right" vertical="top"/>
    </xf>
    <xf numFmtId="49" fontId="4" fillId="0" borderId="13" xfId="0" applyNumberFormat="1" applyFont="1" applyFill="1" applyBorder="1" applyAlignment="1">
      <alignment horizontal="center" vertical="top" wrapText="1"/>
    </xf>
    <xf numFmtId="193" fontId="4" fillId="0" borderId="14" xfId="0" applyNumberFormat="1" applyFont="1" applyFill="1" applyBorder="1" applyAlignment="1">
      <alignment horizontal="right" vertical="top"/>
    </xf>
    <xf numFmtId="49" fontId="4" fillId="0" borderId="15" xfId="0" applyNumberFormat="1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vertical="top" wrapText="1"/>
    </xf>
    <xf numFmtId="0" fontId="3" fillId="0" borderId="12" xfId="0" applyFont="1" applyFill="1" applyBorder="1" applyAlignment="1" applyProtection="1">
      <alignment horizontal="center" vertical="top" wrapText="1"/>
      <protection/>
    </xf>
    <xf numFmtId="0" fontId="3" fillId="0" borderId="12" xfId="0" applyFont="1" applyFill="1" applyBorder="1" applyAlignment="1" applyProtection="1">
      <alignment vertical="top" wrapText="1"/>
      <protection/>
    </xf>
    <xf numFmtId="0" fontId="60" fillId="0" borderId="0" xfId="0" applyFont="1" applyAlignment="1">
      <alignment/>
    </xf>
    <xf numFmtId="49" fontId="4" fillId="0" borderId="12" xfId="0" applyNumberFormat="1" applyFont="1" applyFill="1" applyBorder="1" applyAlignment="1">
      <alignment horizontal="center" vertical="top"/>
    </xf>
    <xf numFmtId="1" fontId="61" fillId="0" borderId="1" xfId="50" applyNumberFormat="1" applyFont="1" applyFill="1" applyProtection="1">
      <alignment horizontal="center" vertical="top" shrinkToFit="1"/>
      <protection/>
    </xf>
    <xf numFmtId="0" fontId="61" fillId="0" borderId="1" xfId="48" applyNumberFormat="1" applyFont="1" applyFill="1" applyAlignment="1" applyProtection="1">
      <alignment horizontal="left" vertical="top" wrapText="1"/>
      <protection/>
    </xf>
    <xf numFmtId="0" fontId="3" fillId="0" borderId="13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/>
    </xf>
    <xf numFmtId="0" fontId="5" fillId="0" borderId="0" xfId="0" applyFont="1" applyFill="1" applyAlignment="1">
      <alignment/>
    </xf>
    <xf numFmtId="49" fontId="4" fillId="0" borderId="12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49" fontId="3" fillId="0" borderId="12" xfId="0" applyNumberFormat="1" applyFont="1" applyFill="1" applyBorder="1" applyAlignment="1">
      <alignment horizontal="left" vertical="top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62" fillId="0" borderId="0" xfId="0" applyFont="1" applyAlignment="1">
      <alignment/>
    </xf>
    <xf numFmtId="192" fontId="10" fillId="0" borderId="0" xfId="0" applyNumberFormat="1" applyFont="1" applyFill="1" applyBorder="1" applyAlignment="1">
      <alignment vertical="top"/>
    </xf>
    <xf numFmtId="0" fontId="63" fillId="0" borderId="0" xfId="0" applyFont="1" applyAlignment="1">
      <alignment/>
    </xf>
    <xf numFmtId="0" fontId="9" fillId="0" borderId="0" xfId="0" applyFont="1" applyFill="1" applyAlignment="1">
      <alignment/>
    </xf>
    <xf numFmtId="0" fontId="64" fillId="0" borderId="0" xfId="0" applyFont="1" applyAlignment="1">
      <alignment/>
    </xf>
    <xf numFmtId="0" fontId="64" fillId="0" borderId="0" xfId="0" applyFont="1" applyAlignment="1">
      <alignment vertical="top"/>
    </xf>
    <xf numFmtId="0" fontId="11" fillId="0" borderId="0" xfId="0" applyFont="1" applyAlignment="1">
      <alignment/>
    </xf>
    <xf numFmtId="0" fontId="9" fillId="35" borderId="0" xfId="0" applyFont="1" applyFill="1" applyAlignment="1">
      <alignment/>
    </xf>
    <xf numFmtId="0" fontId="11" fillId="35" borderId="0" xfId="0" applyFont="1" applyFill="1" applyAlignment="1">
      <alignment/>
    </xf>
    <xf numFmtId="193" fontId="10" fillId="0" borderId="0" xfId="0" applyNumberFormat="1" applyFont="1" applyAlignment="1">
      <alignment vertical="top"/>
    </xf>
    <xf numFmtId="0" fontId="65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62" fillId="0" borderId="0" xfId="0" applyFont="1" applyAlignment="1">
      <alignment vertical="top"/>
    </xf>
    <xf numFmtId="0" fontId="10" fillId="0" borderId="0" xfId="0" applyFont="1" applyAlignment="1">
      <alignment/>
    </xf>
    <xf numFmtId="0" fontId="9" fillId="0" borderId="0" xfId="0" applyFont="1" applyAlignment="1">
      <alignment vertical="top"/>
    </xf>
    <xf numFmtId="193" fontId="66" fillId="0" borderId="0" xfId="0" applyNumberFormat="1" applyFont="1" applyFill="1" applyBorder="1" applyAlignment="1">
      <alignment horizontal="right" vertical="top"/>
    </xf>
    <xf numFmtId="193" fontId="9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vertical="top" wrapText="1"/>
    </xf>
    <xf numFmtId="193" fontId="4" fillId="0" borderId="12" xfId="78" applyNumberFormat="1" applyFont="1" applyFill="1" applyBorder="1" applyAlignment="1" applyProtection="1">
      <alignment horizontal="center" vertical="center" wrapText="1"/>
      <protection/>
    </xf>
    <xf numFmtId="0" fontId="3" fillId="35" borderId="12" xfId="0" applyFont="1" applyFill="1" applyBorder="1" applyAlignment="1">
      <alignment horizontal="center" vertical="top" wrapText="1"/>
    </xf>
    <xf numFmtId="49" fontId="3" fillId="35" borderId="12" xfId="0" applyNumberFormat="1" applyFont="1" applyFill="1" applyBorder="1" applyAlignment="1">
      <alignment horizontal="center" vertical="top" wrapText="1"/>
    </xf>
    <xf numFmtId="0" fontId="3" fillId="35" borderId="12" xfId="0" applyFont="1" applyFill="1" applyBorder="1" applyAlignment="1">
      <alignment vertical="top" wrapText="1"/>
    </xf>
    <xf numFmtId="193" fontId="3" fillId="35" borderId="12" xfId="0" applyNumberFormat="1" applyFont="1" applyFill="1" applyBorder="1" applyAlignment="1">
      <alignment horizontal="right" vertical="top"/>
    </xf>
    <xf numFmtId="0" fontId="4" fillId="35" borderId="12" xfId="0" applyFont="1" applyFill="1" applyBorder="1" applyAlignment="1">
      <alignment horizontal="center" vertical="top" wrapText="1"/>
    </xf>
    <xf numFmtId="49" fontId="4" fillId="35" borderId="12" xfId="0" applyNumberFormat="1" applyFont="1" applyFill="1" applyBorder="1" applyAlignment="1">
      <alignment horizontal="center" vertical="top" wrapText="1"/>
    </xf>
    <xf numFmtId="0" fontId="4" fillId="35" borderId="12" xfId="0" applyFont="1" applyFill="1" applyBorder="1" applyAlignment="1">
      <alignment vertical="top" wrapText="1"/>
    </xf>
    <xf numFmtId="193" fontId="4" fillId="35" borderId="12" xfId="0" applyNumberFormat="1" applyFont="1" applyFill="1" applyBorder="1" applyAlignment="1">
      <alignment horizontal="right" vertical="top"/>
    </xf>
    <xf numFmtId="193" fontId="3" fillId="0" borderId="0" xfId="0" applyNumberFormat="1" applyFont="1" applyFill="1" applyAlignment="1">
      <alignment horizontal="right" vertical="top" wrapText="1"/>
    </xf>
    <xf numFmtId="0" fontId="4" fillId="0" borderId="12" xfId="78" applyFont="1" applyFill="1" applyBorder="1" applyAlignment="1">
      <alignment horizontal="center" vertical="top" wrapText="1"/>
      <protection/>
    </xf>
    <xf numFmtId="49" fontId="4" fillId="0" borderId="12" xfId="78" applyNumberFormat="1" applyFont="1" applyFill="1" applyBorder="1" applyAlignment="1" applyProtection="1">
      <alignment horizontal="center" vertical="top" wrapText="1"/>
      <protection locked="0"/>
    </xf>
    <xf numFmtId="0" fontId="4" fillId="0" borderId="12" xfId="78" applyFont="1" applyFill="1" applyBorder="1" applyAlignment="1" applyProtection="1">
      <alignment horizontal="center" vertical="top" wrapText="1"/>
      <protection locked="0"/>
    </xf>
    <xf numFmtId="193" fontId="4" fillId="0" borderId="16" xfId="0" applyNumberFormat="1" applyFont="1" applyFill="1" applyBorder="1" applyAlignment="1">
      <alignment horizontal="center" vertical="center" wrapText="1"/>
    </xf>
    <xf numFmtId="193" fontId="4" fillId="0" borderId="15" xfId="0" applyNumberFormat="1" applyFont="1" applyFill="1" applyBorder="1" applyAlignment="1">
      <alignment horizontal="center" vertical="center" wrapText="1"/>
    </xf>
    <xf numFmtId="193" fontId="4" fillId="0" borderId="13" xfId="0" applyNumberFormat="1" applyFont="1" applyFill="1" applyBorder="1" applyAlignment="1">
      <alignment horizontal="center" vertical="center"/>
    </xf>
    <xf numFmtId="193" fontId="4" fillId="0" borderId="14" xfId="0" applyNumberFormat="1" applyFont="1" applyFill="1" applyBorder="1" applyAlignment="1">
      <alignment horizontal="center" vertical="center"/>
    </xf>
    <xf numFmtId="0" fontId="60" fillId="0" borderId="17" xfId="0" applyFont="1" applyBorder="1" applyAlignment="1">
      <alignment horizontal="center" wrapText="1"/>
    </xf>
    <xf numFmtId="0" fontId="60" fillId="0" borderId="0" xfId="0" applyFont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49" fontId="3" fillId="0" borderId="0" xfId="0" applyNumberFormat="1" applyFont="1" applyFill="1" applyAlignment="1">
      <alignment horizontal="right"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Alignment="1">
      <alignment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Акцент1" xfId="57"/>
    <cellStyle name="Акцент2" xfId="58"/>
    <cellStyle name="Акцент3" xfId="59"/>
    <cellStyle name="Акцент4" xfId="60"/>
    <cellStyle name="Акцент5" xfId="61"/>
    <cellStyle name="Акцент6" xfId="62"/>
    <cellStyle name="Ввод " xfId="63"/>
    <cellStyle name="Вывод" xfId="64"/>
    <cellStyle name="Вычисление" xfId="65"/>
    <cellStyle name="Hyperlink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Итог" xfId="73"/>
    <cellStyle name="Контрольная ячейка" xfId="74"/>
    <cellStyle name="Название" xfId="75"/>
    <cellStyle name="Нейтральный" xfId="76"/>
    <cellStyle name="Обычный 2" xfId="77"/>
    <cellStyle name="Обычный_Лист1" xfId="78"/>
    <cellStyle name="Followed Hyperlink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99"/>
  <sheetViews>
    <sheetView tabSelected="1" zoomScale="120" zoomScaleNormal="120" workbookViewId="0" topLeftCell="A1">
      <selection activeCell="E4" sqref="E4:H4"/>
    </sheetView>
  </sheetViews>
  <sheetFormatPr defaultColWidth="9.140625" defaultRowHeight="12.75"/>
  <cols>
    <col min="1" max="1" width="7.00390625" style="5" customWidth="1"/>
    <col min="2" max="2" width="7.00390625" style="16" customWidth="1"/>
    <col min="3" max="3" width="15.7109375" style="16" bestFit="1" customWidth="1"/>
    <col min="4" max="4" width="7.00390625" style="5" customWidth="1"/>
    <col min="5" max="5" width="63.28125" style="5" customWidth="1"/>
    <col min="6" max="6" width="14.7109375" style="8" customWidth="1"/>
    <col min="7" max="8" width="12.8515625" style="8" customWidth="1"/>
    <col min="9" max="9" width="9.140625" style="59" customWidth="1"/>
  </cols>
  <sheetData>
    <row r="1" spans="1:8" ht="12.75">
      <c r="A1" s="101"/>
      <c r="B1" s="101"/>
      <c r="D1" s="6"/>
      <c r="E1" s="88" t="s">
        <v>539</v>
      </c>
      <c r="F1" s="88"/>
      <c r="G1" s="88"/>
      <c r="H1" s="88"/>
    </row>
    <row r="2" spans="1:8" ht="12.75">
      <c r="A2" s="101"/>
      <c r="B2" s="101"/>
      <c r="D2" s="6"/>
      <c r="E2" s="98"/>
      <c r="F2" s="98"/>
      <c r="G2" s="98"/>
      <c r="H2" s="98"/>
    </row>
    <row r="3" spans="1:8" ht="12.75">
      <c r="A3" s="101"/>
      <c r="B3" s="101"/>
      <c r="D3" s="6"/>
      <c r="E3" s="88" t="s">
        <v>318</v>
      </c>
      <c r="F3" s="88"/>
      <c r="G3" s="88"/>
      <c r="H3" s="88"/>
    </row>
    <row r="4" spans="1:8" ht="12.75">
      <c r="A4" s="101"/>
      <c r="B4" s="101"/>
      <c r="D4" s="6"/>
      <c r="E4" s="88" t="s">
        <v>548</v>
      </c>
      <c r="F4" s="88"/>
      <c r="G4" s="88"/>
      <c r="H4" s="88"/>
    </row>
    <row r="5" spans="1:8" ht="12.75">
      <c r="A5" s="101"/>
      <c r="B5" s="101"/>
      <c r="D5" s="6"/>
      <c r="E5" s="99" t="s">
        <v>540</v>
      </c>
      <c r="F5" s="99"/>
      <c r="G5" s="99"/>
      <c r="H5" s="99"/>
    </row>
    <row r="6" spans="1:8" ht="12.75">
      <c r="A6" s="101"/>
      <c r="B6" s="101"/>
      <c r="D6" s="6"/>
      <c r="E6" s="99" t="s">
        <v>541</v>
      </c>
      <c r="F6" s="99"/>
      <c r="G6" s="99"/>
      <c r="H6" s="99"/>
    </row>
    <row r="7" spans="4:8" ht="12.75">
      <c r="D7" s="6"/>
      <c r="E7" s="88" t="s">
        <v>542</v>
      </c>
      <c r="F7" s="88"/>
      <c r="G7" s="88"/>
      <c r="H7" s="88"/>
    </row>
    <row r="8" spans="3:6" ht="12.75">
      <c r="C8" s="20"/>
      <c r="D8" s="9"/>
      <c r="E8" s="9"/>
      <c r="F8" s="7"/>
    </row>
    <row r="9" spans="1:8" ht="29.25" customHeight="1">
      <c r="A9" s="100" t="s">
        <v>543</v>
      </c>
      <c r="B9" s="100"/>
      <c r="C9" s="100"/>
      <c r="D9" s="100"/>
      <c r="E9" s="100"/>
      <c r="F9" s="100"/>
      <c r="G9" s="100"/>
      <c r="H9" s="100"/>
    </row>
    <row r="10" ht="12.75">
      <c r="B10" s="17"/>
    </row>
    <row r="11" spans="1:15" s="2" customFormat="1" ht="28.5" customHeight="1">
      <c r="A11" s="89" t="s">
        <v>120</v>
      </c>
      <c r="B11" s="90" t="s">
        <v>121</v>
      </c>
      <c r="C11" s="90" t="s">
        <v>122</v>
      </c>
      <c r="D11" s="90" t="s">
        <v>123</v>
      </c>
      <c r="E11" s="91" t="s">
        <v>124</v>
      </c>
      <c r="F11" s="92" t="s">
        <v>544</v>
      </c>
      <c r="G11" s="94" t="s">
        <v>545</v>
      </c>
      <c r="H11" s="95"/>
      <c r="I11" s="96"/>
      <c r="J11" s="97"/>
      <c r="K11" s="97"/>
      <c r="L11" s="97"/>
      <c r="M11" s="97"/>
      <c r="N11" s="97"/>
      <c r="O11" s="97"/>
    </row>
    <row r="12" spans="1:15" s="2" customFormat="1" ht="47.25" customHeight="1">
      <c r="A12" s="89"/>
      <c r="B12" s="90"/>
      <c r="C12" s="90"/>
      <c r="D12" s="90"/>
      <c r="E12" s="91"/>
      <c r="F12" s="93"/>
      <c r="G12" s="79" t="s">
        <v>546</v>
      </c>
      <c r="H12" s="79" t="s">
        <v>547</v>
      </c>
      <c r="I12" s="96"/>
      <c r="J12" s="97"/>
      <c r="K12" s="97"/>
      <c r="L12" s="97"/>
      <c r="M12" s="97"/>
      <c r="N12" s="97"/>
      <c r="O12" s="97"/>
    </row>
    <row r="13" spans="1:9" s="2" customFormat="1" ht="12.75">
      <c r="A13" s="11" t="s">
        <v>125</v>
      </c>
      <c r="B13" s="11" t="s">
        <v>126</v>
      </c>
      <c r="C13" s="11" t="s">
        <v>127</v>
      </c>
      <c r="D13" s="11" t="s">
        <v>128</v>
      </c>
      <c r="E13" s="11" t="s">
        <v>129</v>
      </c>
      <c r="F13" s="12" t="s">
        <v>130</v>
      </c>
      <c r="G13" s="12" t="s">
        <v>131</v>
      </c>
      <c r="H13" s="12" t="s">
        <v>132</v>
      </c>
      <c r="I13" s="60"/>
    </row>
    <row r="14" spans="1:9" ht="12.75">
      <c r="A14" s="13">
        <v>1</v>
      </c>
      <c r="B14" s="18" t="s">
        <v>151</v>
      </c>
      <c r="C14" s="18"/>
      <c r="D14" s="13"/>
      <c r="E14" s="13" t="s">
        <v>62</v>
      </c>
      <c r="F14" s="10">
        <f>F15+F29+F47+F75+F125+F129</f>
        <v>89626</v>
      </c>
      <c r="G14" s="10">
        <f>G15+G29+G47+G75+G125+G129</f>
        <v>84668.79999999999</v>
      </c>
      <c r="H14" s="10">
        <f>G14/F14*100</f>
        <v>94.46901568741211</v>
      </c>
      <c r="I14" s="61"/>
    </row>
    <row r="15" spans="1:9" ht="24">
      <c r="A15" s="13">
        <f>A14+1</f>
        <v>2</v>
      </c>
      <c r="B15" s="18" t="s">
        <v>152</v>
      </c>
      <c r="C15" s="18"/>
      <c r="D15" s="13"/>
      <c r="E15" s="14" t="s">
        <v>1</v>
      </c>
      <c r="F15" s="10">
        <f>F16</f>
        <v>1959.7</v>
      </c>
      <c r="G15" s="10">
        <f>G16</f>
        <v>1954.8</v>
      </c>
      <c r="H15" s="10">
        <f aca="true" t="shared" si="0" ref="H15:H77">G15/F15*100</f>
        <v>99.74996172883604</v>
      </c>
      <c r="I15" s="61"/>
    </row>
    <row r="16" spans="1:9" ht="12.75">
      <c r="A16" s="13">
        <f>A15+1</f>
        <v>3</v>
      </c>
      <c r="B16" s="18" t="s">
        <v>152</v>
      </c>
      <c r="C16" s="18">
        <v>5000000000</v>
      </c>
      <c r="D16" s="13"/>
      <c r="E16" s="14" t="s">
        <v>35</v>
      </c>
      <c r="F16" s="10">
        <f>F17+F21+F25</f>
        <v>1959.7</v>
      </c>
      <c r="G16" s="10">
        <f>G17+G21+G25</f>
        <v>1954.8</v>
      </c>
      <c r="H16" s="10">
        <f t="shared" si="0"/>
        <v>99.74996172883604</v>
      </c>
      <c r="I16" s="61"/>
    </row>
    <row r="17" spans="1:8" ht="12.75">
      <c r="A17" s="3">
        <f aca="true" t="shared" si="1" ref="A17:A103">A16+1</f>
        <v>4</v>
      </c>
      <c r="B17" s="19" t="s">
        <v>152</v>
      </c>
      <c r="C17" s="19">
        <v>5000021010</v>
      </c>
      <c r="D17" s="3"/>
      <c r="E17" s="4" t="s">
        <v>323</v>
      </c>
      <c r="F17" s="15">
        <f>F18</f>
        <v>1823.4</v>
      </c>
      <c r="G17" s="15">
        <f>G18</f>
        <v>1818.5</v>
      </c>
      <c r="H17" s="15">
        <f t="shared" si="0"/>
        <v>99.73127125150818</v>
      </c>
    </row>
    <row r="18" spans="1:8" ht="24.75" customHeight="1">
      <c r="A18" s="3">
        <f t="shared" si="1"/>
        <v>5</v>
      </c>
      <c r="B18" s="19" t="s">
        <v>152</v>
      </c>
      <c r="C18" s="19">
        <v>5000021010</v>
      </c>
      <c r="D18" s="3">
        <v>120</v>
      </c>
      <c r="E18" s="4" t="s">
        <v>67</v>
      </c>
      <c r="F18" s="15">
        <f>SUM(F19:F20)</f>
        <v>1823.4</v>
      </c>
      <c r="G18" s="15">
        <f>SUM(G19:G20)</f>
        <v>1818.5</v>
      </c>
      <c r="H18" s="15">
        <f t="shared" si="0"/>
        <v>99.73127125150818</v>
      </c>
    </row>
    <row r="19" spans="1:13" ht="12.75">
      <c r="A19" s="3">
        <f t="shared" si="1"/>
        <v>6</v>
      </c>
      <c r="B19" s="19"/>
      <c r="C19" s="19"/>
      <c r="D19" s="3">
        <v>121</v>
      </c>
      <c r="E19" s="4" t="s">
        <v>87</v>
      </c>
      <c r="F19" s="15">
        <v>1408.8</v>
      </c>
      <c r="G19" s="15">
        <v>1407.3</v>
      </c>
      <c r="H19" s="15">
        <f t="shared" si="0"/>
        <v>99.89352640545145</v>
      </c>
      <c r="M19" s="1" t="s">
        <v>157</v>
      </c>
    </row>
    <row r="20" spans="1:8" ht="36">
      <c r="A20" s="3">
        <f t="shared" si="1"/>
        <v>7</v>
      </c>
      <c r="B20" s="19"/>
      <c r="C20" s="19"/>
      <c r="D20" s="3">
        <v>129</v>
      </c>
      <c r="E20" s="4" t="s">
        <v>88</v>
      </c>
      <c r="F20" s="15">
        <v>414.6</v>
      </c>
      <c r="G20" s="15">
        <v>411.2</v>
      </c>
      <c r="H20" s="15">
        <f t="shared" si="0"/>
        <v>99.17993246502652</v>
      </c>
    </row>
    <row r="21" spans="1:8" ht="63.75" customHeight="1">
      <c r="A21" s="3">
        <f t="shared" si="1"/>
        <v>8</v>
      </c>
      <c r="B21" s="19" t="s">
        <v>152</v>
      </c>
      <c r="C21" s="49" t="s">
        <v>472</v>
      </c>
      <c r="D21" s="49"/>
      <c r="E21" s="50" t="s">
        <v>476</v>
      </c>
      <c r="F21" s="15">
        <f>F22</f>
        <v>6.1</v>
      </c>
      <c r="G21" s="15">
        <f>G22</f>
        <v>6.1</v>
      </c>
      <c r="H21" s="15">
        <f t="shared" si="0"/>
        <v>100</v>
      </c>
    </row>
    <row r="22" spans="1:9" ht="12.75" customHeight="1">
      <c r="A22" s="3">
        <f t="shared" si="1"/>
        <v>9</v>
      </c>
      <c r="B22" s="19" t="s">
        <v>152</v>
      </c>
      <c r="C22" s="49" t="s">
        <v>472</v>
      </c>
      <c r="D22" s="49" t="s">
        <v>473</v>
      </c>
      <c r="E22" s="50" t="s">
        <v>477</v>
      </c>
      <c r="F22" s="15">
        <f>F23+F24</f>
        <v>6.1</v>
      </c>
      <c r="G22" s="15">
        <f>G23+G24</f>
        <v>6.1</v>
      </c>
      <c r="H22" s="15">
        <f t="shared" si="0"/>
        <v>100</v>
      </c>
      <c r="I22" s="61"/>
    </row>
    <row r="23" spans="1:8" ht="12.75">
      <c r="A23" s="3">
        <f t="shared" si="1"/>
        <v>10</v>
      </c>
      <c r="B23" s="19"/>
      <c r="C23" s="49"/>
      <c r="D23" s="49" t="s">
        <v>474</v>
      </c>
      <c r="E23" s="50" t="s">
        <v>478</v>
      </c>
      <c r="F23" s="15">
        <v>4.7</v>
      </c>
      <c r="G23" s="15">
        <v>4.7</v>
      </c>
      <c r="H23" s="15">
        <f t="shared" si="0"/>
        <v>100</v>
      </c>
    </row>
    <row r="24" spans="1:8" ht="36">
      <c r="A24" s="3">
        <f t="shared" si="1"/>
        <v>11</v>
      </c>
      <c r="B24" s="19"/>
      <c r="C24" s="49"/>
      <c r="D24" s="49" t="s">
        <v>475</v>
      </c>
      <c r="E24" s="50" t="s">
        <v>88</v>
      </c>
      <c r="F24" s="15">
        <v>1.4</v>
      </c>
      <c r="G24" s="15">
        <v>1.4</v>
      </c>
      <c r="H24" s="15">
        <f t="shared" si="0"/>
        <v>100</v>
      </c>
    </row>
    <row r="25" spans="1:8" ht="50.25" customHeight="1">
      <c r="A25" s="3">
        <f t="shared" si="1"/>
        <v>12</v>
      </c>
      <c r="B25" s="19" t="s">
        <v>152</v>
      </c>
      <c r="C25" s="49">
        <v>5000055491</v>
      </c>
      <c r="D25" s="49"/>
      <c r="E25" s="50" t="s">
        <v>508</v>
      </c>
      <c r="F25" s="15">
        <f>F26</f>
        <v>130.2</v>
      </c>
      <c r="G25" s="15">
        <f>G26</f>
        <v>130.2</v>
      </c>
      <c r="H25" s="15">
        <f t="shared" si="0"/>
        <v>100</v>
      </c>
    </row>
    <row r="26" spans="1:8" ht="24" customHeight="1">
      <c r="A26" s="3">
        <f t="shared" si="1"/>
        <v>13</v>
      </c>
      <c r="B26" s="19" t="s">
        <v>152</v>
      </c>
      <c r="C26" s="49">
        <v>5000055491</v>
      </c>
      <c r="D26" s="49">
        <v>120</v>
      </c>
      <c r="E26" s="4" t="s">
        <v>67</v>
      </c>
      <c r="F26" s="15">
        <f>F27+F28</f>
        <v>130.2</v>
      </c>
      <c r="G26" s="15">
        <f>G27+G28</f>
        <v>130.2</v>
      </c>
      <c r="H26" s="15">
        <f t="shared" si="0"/>
        <v>100</v>
      </c>
    </row>
    <row r="27" spans="1:8" ht="12.75">
      <c r="A27" s="3">
        <f t="shared" si="1"/>
        <v>14</v>
      </c>
      <c r="B27" s="19"/>
      <c r="C27" s="49"/>
      <c r="D27" s="49">
        <v>121</v>
      </c>
      <c r="E27" s="50" t="s">
        <v>478</v>
      </c>
      <c r="F27" s="15">
        <v>100</v>
      </c>
      <c r="G27" s="15">
        <v>100</v>
      </c>
      <c r="H27" s="15">
        <f t="shared" si="0"/>
        <v>100</v>
      </c>
    </row>
    <row r="28" spans="1:8" ht="36">
      <c r="A28" s="3">
        <f t="shared" si="1"/>
        <v>15</v>
      </c>
      <c r="B28" s="19"/>
      <c r="C28" s="49"/>
      <c r="D28" s="49">
        <v>129</v>
      </c>
      <c r="E28" s="50" t="s">
        <v>88</v>
      </c>
      <c r="F28" s="15">
        <v>30.2</v>
      </c>
      <c r="G28" s="15">
        <v>30.2</v>
      </c>
      <c r="H28" s="15">
        <f t="shared" si="0"/>
        <v>100</v>
      </c>
    </row>
    <row r="29" spans="1:9" ht="36">
      <c r="A29" s="13">
        <f t="shared" si="1"/>
        <v>16</v>
      </c>
      <c r="B29" s="18" t="s">
        <v>241</v>
      </c>
      <c r="C29" s="18"/>
      <c r="D29" s="13"/>
      <c r="E29" s="14" t="s">
        <v>82</v>
      </c>
      <c r="F29" s="10">
        <f>F30</f>
        <v>3246</v>
      </c>
      <c r="G29" s="10">
        <f>G30</f>
        <v>3220.9</v>
      </c>
      <c r="H29" s="10">
        <f t="shared" si="0"/>
        <v>99.22674060382009</v>
      </c>
      <c r="I29" s="61"/>
    </row>
    <row r="30" spans="1:9" ht="12.75">
      <c r="A30" s="13">
        <f t="shared" si="1"/>
        <v>17</v>
      </c>
      <c r="B30" s="18" t="s">
        <v>241</v>
      </c>
      <c r="C30" s="18">
        <v>5000000000</v>
      </c>
      <c r="D30" s="13"/>
      <c r="E30" s="14" t="s">
        <v>35</v>
      </c>
      <c r="F30" s="10">
        <f>F31+F39+F43</f>
        <v>3246</v>
      </c>
      <c r="G30" s="10">
        <f>G31+G39+G43</f>
        <v>3220.9</v>
      </c>
      <c r="H30" s="10">
        <f t="shared" si="0"/>
        <v>99.22674060382009</v>
      </c>
      <c r="I30" s="61"/>
    </row>
    <row r="31" spans="1:8" ht="24">
      <c r="A31" s="3">
        <f t="shared" si="1"/>
        <v>18</v>
      </c>
      <c r="B31" s="19" t="s">
        <v>241</v>
      </c>
      <c r="C31" s="19">
        <v>5000021000</v>
      </c>
      <c r="D31" s="3"/>
      <c r="E31" s="4" t="s">
        <v>36</v>
      </c>
      <c r="F31" s="15">
        <f>F32+F36</f>
        <v>1437.8</v>
      </c>
      <c r="G31" s="15">
        <f>G32+G36</f>
        <v>1417.6999999999998</v>
      </c>
      <c r="H31" s="15">
        <f t="shared" si="0"/>
        <v>98.60203088051188</v>
      </c>
    </row>
    <row r="32" spans="1:8" ht="24">
      <c r="A32" s="3">
        <f t="shared" si="1"/>
        <v>19</v>
      </c>
      <c r="B32" s="19" t="s">
        <v>241</v>
      </c>
      <c r="C32" s="19">
        <v>5000021000</v>
      </c>
      <c r="D32" s="3">
        <v>120</v>
      </c>
      <c r="E32" s="4" t="s">
        <v>67</v>
      </c>
      <c r="F32" s="15">
        <f>SUM(F33:F35)</f>
        <v>1226.7</v>
      </c>
      <c r="G32" s="15">
        <f>SUM(G33:G35)</f>
        <v>1209.8999999999999</v>
      </c>
      <c r="H32" s="15">
        <f t="shared" si="0"/>
        <v>98.63047199804352</v>
      </c>
    </row>
    <row r="33" spans="1:8" ht="12.75">
      <c r="A33" s="3">
        <f t="shared" si="1"/>
        <v>20</v>
      </c>
      <c r="B33" s="19"/>
      <c r="C33" s="19"/>
      <c r="D33" s="3">
        <v>121</v>
      </c>
      <c r="E33" s="4" t="s">
        <v>87</v>
      </c>
      <c r="F33" s="15">
        <v>789.4</v>
      </c>
      <c r="G33" s="15">
        <v>789.3</v>
      </c>
      <c r="H33" s="15">
        <f t="shared" si="0"/>
        <v>99.98733215100076</v>
      </c>
    </row>
    <row r="34" spans="1:8" ht="24">
      <c r="A34" s="3">
        <f t="shared" si="1"/>
        <v>21</v>
      </c>
      <c r="B34" s="19"/>
      <c r="C34" s="19"/>
      <c r="D34" s="3">
        <v>123</v>
      </c>
      <c r="E34" s="4" t="s">
        <v>383</v>
      </c>
      <c r="F34" s="15">
        <v>200.1</v>
      </c>
      <c r="G34" s="15">
        <v>186.9</v>
      </c>
      <c r="H34" s="15">
        <f t="shared" si="0"/>
        <v>93.4032983508246</v>
      </c>
    </row>
    <row r="35" spans="1:8" ht="36">
      <c r="A35" s="3">
        <f t="shared" si="1"/>
        <v>22</v>
      </c>
      <c r="B35" s="19"/>
      <c r="C35" s="19"/>
      <c r="D35" s="3">
        <v>129</v>
      </c>
      <c r="E35" s="4" t="s">
        <v>88</v>
      </c>
      <c r="F35" s="15">
        <v>237.2</v>
      </c>
      <c r="G35" s="15">
        <v>233.7</v>
      </c>
      <c r="H35" s="15">
        <f t="shared" si="0"/>
        <v>98.52445193929174</v>
      </c>
    </row>
    <row r="36" spans="1:8" ht="24">
      <c r="A36" s="3">
        <f t="shared" si="1"/>
        <v>23</v>
      </c>
      <c r="B36" s="19"/>
      <c r="C36" s="19"/>
      <c r="D36" s="3">
        <v>240</v>
      </c>
      <c r="E36" s="4" t="s">
        <v>68</v>
      </c>
      <c r="F36" s="15">
        <f>SUM(F37:F38)</f>
        <v>211.1</v>
      </c>
      <c r="G36" s="15">
        <f>SUM(G37:G38)</f>
        <v>207.8</v>
      </c>
      <c r="H36" s="15">
        <f t="shared" si="0"/>
        <v>98.43675982946472</v>
      </c>
    </row>
    <row r="37" spans="1:8" ht="24">
      <c r="A37" s="3">
        <f t="shared" si="1"/>
        <v>24</v>
      </c>
      <c r="B37" s="19"/>
      <c r="C37" s="19"/>
      <c r="D37" s="3">
        <v>242</v>
      </c>
      <c r="E37" s="4" t="s">
        <v>2</v>
      </c>
      <c r="F37" s="15">
        <v>150.6</v>
      </c>
      <c r="G37" s="15">
        <v>148.5</v>
      </c>
      <c r="H37" s="15">
        <f t="shared" si="0"/>
        <v>98.60557768924303</v>
      </c>
    </row>
    <row r="38" spans="1:8" ht="12.75">
      <c r="A38" s="3">
        <f t="shared" si="1"/>
        <v>25</v>
      </c>
      <c r="B38" s="19"/>
      <c r="C38" s="19"/>
      <c r="D38" s="3">
        <v>244</v>
      </c>
      <c r="E38" s="4" t="s">
        <v>118</v>
      </c>
      <c r="F38" s="15">
        <v>60.5</v>
      </c>
      <c r="G38" s="15">
        <v>59.3</v>
      </c>
      <c r="H38" s="15">
        <f t="shared" si="0"/>
        <v>98.01652892561982</v>
      </c>
    </row>
    <row r="39" spans="1:8" ht="12.75">
      <c r="A39" s="3">
        <f t="shared" si="1"/>
        <v>26</v>
      </c>
      <c r="B39" s="19" t="s">
        <v>241</v>
      </c>
      <c r="C39" s="19">
        <v>5000021040</v>
      </c>
      <c r="D39" s="3"/>
      <c r="E39" s="4" t="s">
        <v>119</v>
      </c>
      <c r="F39" s="15">
        <f>F40</f>
        <v>1799.3999999999999</v>
      </c>
      <c r="G39" s="15">
        <f>G40</f>
        <v>1797.3</v>
      </c>
      <c r="H39" s="15">
        <f t="shared" si="0"/>
        <v>99.88329443147717</v>
      </c>
    </row>
    <row r="40" spans="1:8" ht="24">
      <c r="A40" s="3">
        <f t="shared" si="1"/>
        <v>27</v>
      </c>
      <c r="B40" s="19" t="s">
        <v>241</v>
      </c>
      <c r="C40" s="19">
        <v>5000021040</v>
      </c>
      <c r="D40" s="3">
        <v>120</v>
      </c>
      <c r="E40" s="4" t="s">
        <v>67</v>
      </c>
      <c r="F40" s="15">
        <f>SUM(F41:F42)</f>
        <v>1799.3999999999999</v>
      </c>
      <c r="G40" s="15">
        <f>SUM(G41:G42)</f>
        <v>1797.3</v>
      </c>
      <c r="H40" s="15">
        <f t="shared" si="0"/>
        <v>99.88329443147717</v>
      </c>
    </row>
    <row r="41" spans="1:8" ht="12.75">
      <c r="A41" s="3">
        <f t="shared" si="1"/>
        <v>28</v>
      </c>
      <c r="B41" s="19"/>
      <c r="C41" s="19"/>
      <c r="D41" s="3">
        <v>121</v>
      </c>
      <c r="E41" s="4" t="s">
        <v>87</v>
      </c>
      <c r="F41" s="15">
        <v>1382.1</v>
      </c>
      <c r="G41" s="15">
        <v>1382.1</v>
      </c>
      <c r="H41" s="15">
        <f t="shared" si="0"/>
        <v>100</v>
      </c>
    </row>
    <row r="42" spans="1:8" ht="36">
      <c r="A42" s="3">
        <f t="shared" si="1"/>
        <v>29</v>
      </c>
      <c r="B42" s="19"/>
      <c r="C42" s="19"/>
      <c r="D42" s="3">
        <v>129</v>
      </c>
      <c r="E42" s="4" t="s">
        <v>88</v>
      </c>
      <c r="F42" s="15">
        <v>417.3</v>
      </c>
      <c r="G42" s="15">
        <v>415.2</v>
      </c>
      <c r="H42" s="15">
        <f t="shared" si="0"/>
        <v>99.49676491732566</v>
      </c>
    </row>
    <row r="43" spans="1:8" ht="60">
      <c r="A43" s="3">
        <f t="shared" si="1"/>
        <v>30</v>
      </c>
      <c r="B43" s="19" t="s">
        <v>241</v>
      </c>
      <c r="C43" s="49" t="s">
        <v>472</v>
      </c>
      <c r="D43" s="49"/>
      <c r="E43" s="50" t="s">
        <v>476</v>
      </c>
      <c r="F43" s="15">
        <f>F44</f>
        <v>8.8</v>
      </c>
      <c r="G43" s="15">
        <f>G44</f>
        <v>5.9</v>
      </c>
      <c r="H43" s="15">
        <f t="shared" si="0"/>
        <v>67.04545454545455</v>
      </c>
    </row>
    <row r="44" spans="1:8" ht="15.75" customHeight="1">
      <c r="A44" s="3">
        <f t="shared" si="1"/>
        <v>31</v>
      </c>
      <c r="B44" s="19" t="s">
        <v>241</v>
      </c>
      <c r="C44" s="49" t="s">
        <v>472</v>
      </c>
      <c r="D44" s="49" t="s">
        <v>473</v>
      </c>
      <c r="E44" s="50" t="s">
        <v>477</v>
      </c>
      <c r="F44" s="15">
        <f>F45+F46</f>
        <v>8.8</v>
      </c>
      <c r="G44" s="15">
        <f>G45+G46</f>
        <v>5.9</v>
      </c>
      <c r="H44" s="15">
        <f t="shared" si="0"/>
        <v>67.04545454545455</v>
      </c>
    </row>
    <row r="45" spans="1:8" ht="12.75">
      <c r="A45" s="3">
        <f t="shared" si="1"/>
        <v>32</v>
      </c>
      <c r="B45" s="19"/>
      <c r="C45" s="49"/>
      <c r="D45" s="49" t="s">
        <v>474</v>
      </c>
      <c r="E45" s="50" t="s">
        <v>478</v>
      </c>
      <c r="F45" s="15">
        <v>6.8</v>
      </c>
      <c r="G45" s="15">
        <v>4.5</v>
      </c>
      <c r="H45" s="15">
        <f t="shared" si="0"/>
        <v>66.17647058823529</v>
      </c>
    </row>
    <row r="46" spans="1:8" ht="36">
      <c r="A46" s="3">
        <f t="shared" si="1"/>
        <v>33</v>
      </c>
      <c r="B46" s="19"/>
      <c r="C46" s="49"/>
      <c r="D46" s="49" t="s">
        <v>475</v>
      </c>
      <c r="E46" s="50" t="s">
        <v>88</v>
      </c>
      <c r="F46" s="15">
        <v>2</v>
      </c>
      <c r="G46" s="15">
        <v>1.4</v>
      </c>
      <c r="H46" s="15">
        <f t="shared" si="0"/>
        <v>70</v>
      </c>
    </row>
    <row r="47" spans="1:8" ht="36">
      <c r="A47" s="13">
        <f t="shared" si="1"/>
        <v>34</v>
      </c>
      <c r="B47" s="18" t="s">
        <v>242</v>
      </c>
      <c r="C47" s="18"/>
      <c r="D47" s="13"/>
      <c r="E47" s="14" t="s">
        <v>3</v>
      </c>
      <c r="F47" s="10">
        <f>F48+F68</f>
        <v>31725.199999999997</v>
      </c>
      <c r="G47" s="10">
        <f>G48+G68</f>
        <v>30810.699999999997</v>
      </c>
      <c r="H47" s="10">
        <f t="shared" si="0"/>
        <v>97.11743345983635</v>
      </c>
    </row>
    <row r="48" spans="1:8" ht="24">
      <c r="A48" s="3">
        <f t="shared" si="1"/>
        <v>35</v>
      </c>
      <c r="B48" s="19" t="s">
        <v>242</v>
      </c>
      <c r="C48" s="19" t="s">
        <v>161</v>
      </c>
      <c r="D48" s="3"/>
      <c r="E48" s="4" t="s">
        <v>339</v>
      </c>
      <c r="F48" s="15">
        <f>F49</f>
        <v>31515.699999999997</v>
      </c>
      <c r="G48" s="15">
        <f>G49</f>
        <v>30601.199999999997</v>
      </c>
      <c r="H48" s="15">
        <f t="shared" si="0"/>
        <v>97.09827165507986</v>
      </c>
    </row>
    <row r="49" spans="1:8" ht="36">
      <c r="A49" s="13">
        <f t="shared" si="1"/>
        <v>36</v>
      </c>
      <c r="B49" s="18" t="s">
        <v>242</v>
      </c>
      <c r="C49" s="18" t="s">
        <v>158</v>
      </c>
      <c r="D49" s="13"/>
      <c r="E49" s="14" t="s">
        <v>340</v>
      </c>
      <c r="F49" s="10">
        <f>F50+F60+F64</f>
        <v>31515.699999999997</v>
      </c>
      <c r="G49" s="10">
        <f>G50+G60+G64</f>
        <v>30601.199999999997</v>
      </c>
      <c r="H49" s="10">
        <f t="shared" si="0"/>
        <v>97.09827165507986</v>
      </c>
    </row>
    <row r="50" spans="1:8" ht="24">
      <c r="A50" s="3">
        <f t="shared" si="1"/>
        <v>37</v>
      </c>
      <c r="B50" s="19" t="s">
        <v>242</v>
      </c>
      <c r="C50" s="19" t="s">
        <v>150</v>
      </c>
      <c r="D50" s="3"/>
      <c r="E50" s="4" t="s">
        <v>36</v>
      </c>
      <c r="F50" s="15">
        <f>F51+F55+F59</f>
        <v>30763.999999999996</v>
      </c>
      <c r="G50" s="15">
        <f>G51+G55+G59</f>
        <v>29861.999999999996</v>
      </c>
      <c r="H50" s="15">
        <f t="shared" si="0"/>
        <v>97.06800156026524</v>
      </c>
    </row>
    <row r="51" spans="1:8" ht="24">
      <c r="A51" s="3">
        <f t="shared" si="1"/>
        <v>38</v>
      </c>
      <c r="B51" s="19" t="s">
        <v>242</v>
      </c>
      <c r="C51" s="19" t="s">
        <v>150</v>
      </c>
      <c r="D51" s="3">
        <v>120</v>
      </c>
      <c r="E51" s="4" t="s">
        <v>67</v>
      </c>
      <c r="F51" s="15">
        <f>SUM(F52:F54)</f>
        <v>25281.1</v>
      </c>
      <c r="G51" s="15">
        <f>SUM(G52:G54)</f>
        <v>25066.1</v>
      </c>
      <c r="H51" s="15">
        <f t="shared" si="0"/>
        <v>99.14956232125975</v>
      </c>
    </row>
    <row r="52" spans="1:9" ht="12.75">
      <c r="A52" s="3">
        <f t="shared" si="1"/>
        <v>39</v>
      </c>
      <c r="B52" s="23"/>
      <c r="C52" s="23"/>
      <c r="D52" s="3">
        <v>121</v>
      </c>
      <c r="E52" s="4" t="s">
        <v>87</v>
      </c>
      <c r="F52" s="15">
        <v>19321.1</v>
      </c>
      <c r="G52" s="15">
        <v>19245.3</v>
      </c>
      <c r="H52" s="15">
        <f t="shared" si="0"/>
        <v>99.60768279238759</v>
      </c>
      <c r="I52" s="62"/>
    </row>
    <row r="53" spans="1:8" ht="24">
      <c r="A53" s="3">
        <f t="shared" si="1"/>
        <v>40</v>
      </c>
      <c r="B53" s="23"/>
      <c r="C53" s="23"/>
      <c r="D53" s="3">
        <v>122</v>
      </c>
      <c r="E53" s="4" t="s">
        <v>64</v>
      </c>
      <c r="F53" s="15">
        <v>163.7</v>
      </c>
      <c r="G53" s="15">
        <v>98.9</v>
      </c>
      <c r="H53" s="15">
        <f t="shared" si="0"/>
        <v>60.415394013439226</v>
      </c>
    </row>
    <row r="54" spans="1:9" ht="36">
      <c r="A54" s="3">
        <f t="shared" si="1"/>
        <v>41</v>
      </c>
      <c r="B54" s="19"/>
      <c r="C54" s="19"/>
      <c r="D54" s="3">
        <v>129</v>
      </c>
      <c r="E54" s="4" t="s">
        <v>88</v>
      </c>
      <c r="F54" s="15">
        <v>5796.3</v>
      </c>
      <c r="G54" s="15">
        <v>5721.9</v>
      </c>
      <c r="H54" s="15">
        <f t="shared" si="0"/>
        <v>98.71642254541689</v>
      </c>
      <c r="I54" s="62"/>
    </row>
    <row r="55" spans="1:8" ht="24">
      <c r="A55" s="3">
        <f t="shared" si="1"/>
        <v>42</v>
      </c>
      <c r="B55" s="19"/>
      <c r="C55" s="19"/>
      <c r="D55" s="3">
        <v>240</v>
      </c>
      <c r="E55" s="4" t="s">
        <v>68</v>
      </c>
      <c r="F55" s="15">
        <f>SUM(F56:F58)</f>
        <v>5472.1</v>
      </c>
      <c r="G55" s="15">
        <f>SUM(G56:G58)</f>
        <v>4785.1</v>
      </c>
      <c r="H55" s="15">
        <f t="shared" si="0"/>
        <v>87.44540487198698</v>
      </c>
    </row>
    <row r="56" spans="1:8" ht="24">
      <c r="A56" s="3">
        <f t="shared" si="1"/>
        <v>43</v>
      </c>
      <c r="B56" s="19"/>
      <c r="C56" s="19"/>
      <c r="D56" s="3">
        <v>242</v>
      </c>
      <c r="E56" s="4" t="s">
        <v>2</v>
      </c>
      <c r="F56" s="15">
        <v>1488.7</v>
      </c>
      <c r="G56" s="15">
        <v>1448.9</v>
      </c>
      <c r="H56" s="15">
        <f t="shared" si="0"/>
        <v>97.32652649963055</v>
      </c>
    </row>
    <row r="57" spans="1:8" ht="12.75">
      <c r="A57" s="3">
        <f t="shared" si="1"/>
        <v>44</v>
      </c>
      <c r="B57" s="19"/>
      <c r="C57" s="19"/>
      <c r="D57" s="3">
        <v>244</v>
      </c>
      <c r="E57" s="4" t="s">
        <v>118</v>
      </c>
      <c r="F57" s="15">
        <v>2190.5</v>
      </c>
      <c r="G57" s="15">
        <v>1947.3</v>
      </c>
      <c r="H57" s="15">
        <f t="shared" si="0"/>
        <v>88.8975119835654</v>
      </c>
    </row>
    <row r="58" spans="1:8" ht="12.75">
      <c r="A58" s="3">
        <f t="shared" si="1"/>
        <v>45</v>
      </c>
      <c r="B58" s="19"/>
      <c r="C58" s="19"/>
      <c r="D58" s="3">
        <v>247</v>
      </c>
      <c r="E58" s="4" t="s">
        <v>305</v>
      </c>
      <c r="F58" s="15">
        <v>1792.9</v>
      </c>
      <c r="G58" s="15">
        <v>1388.9</v>
      </c>
      <c r="H58" s="15">
        <f t="shared" si="0"/>
        <v>77.46667410340788</v>
      </c>
    </row>
    <row r="59" spans="1:8" ht="24">
      <c r="A59" s="3">
        <f t="shared" si="1"/>
        <v>46</v>
      </c>
      <c r="B59" s="19"/>
      <c r="C59" s="19"/>
      <c r="D59" s="3">
        <v>831</v>
      </c>
      <c r="E59" s="4" t="s">
        <v>117</v>
      </c>
      <c r="F59" s="15">
        <v>10.8</v>
      </c>
      <c r="G59" s="15">
        <v>10.8</v>
      </c>
      <c r="H59" s="15">
        <f t="shared" si="0"/>
        <v>100</v>
      </c>
    </row>
    <row r="60" spans="1:8" ht="60">
      <c r="A60" s="3">
        <f t="shared" si="1"/>
        <v>47</v>
      </c>
      <c r="B60" s="19" t="s">
        <v>242</v>
      </c>
      <c r="C60" s="19" t="s">
        <v>479</v>
      </c>
      <c r="D60" s="3"/>
      <c r="E60" s="50" t="s">
        <v>476</v>
      </c>
      <c r="F60" s="15">
        <f>F61</f>
        <v>174.4</v>
      </c>
      <c r="G60" s="15">
        <f>G61</f>
        <v>161.9</v>
      </c>
      <c r="H60" s="15">
        <f t="shared" si="0"/>
        <v>92.83256880733946</v>
      </c>
    </row>
    <row r="61" spans="1:8" ht="15" customHeight="1">
      <c r="A61" s="3">
        <f t="shared" si="1"/>
        <v>48</v>
      </c>
      <c r="B61" s="19" t="s">
        <v>242</v>
      </c>
      <c r="C61" s="19" t="s">
        <v>479</v>
      </c>
      <c r="D61" s="3">
        <v>120</v>
      </c>
      <c r="E61" s="50" t="s">
        <v>477</v>
      </c>
      <c r="F61" s="15">
        <f>F62+F63</f>
        <v>174.4</v>
      </c>
      <c r="G61" s="15">
        <f>G62+G63</f>
        <v>161.9</v>
      </c>
      <c r="H61" s="15">
        <f t="shared" si="0"/>
        <v>92.83256880733946</v>
      </c>
    </row>
    <row r="62" spans="1:8" ht="12.75">
      <c r="A62" s="3">
        <f t="shared" si="1"/>
        <v>49</v>
      </c>
      <c r="B62" s="19"/>
      <c r="C62" s="19"/>
      <c r="D62" s="3">
        <v>121</v>
      </c>
      <c r="E62" s="50" t="s">
        <v>478</v>
      </c>
      <c r="F62" s="15">
        <v>133.9</v>
      </c>
      <c r="G62" s="15">
        <v>124.3</v>
      </c>
      <c r="H62" s="15">
        <f t="shared" si="0"/>
        <v>92.83047050037341</v>
      </c>
    </row>
    <row r="63" spans="1:8" ht="36">
      <c r="A63" s="3">
        <f t="shared" si="1"/>
        <v>50</v>
      </c>
      <c r="B63" s="19"/>
      <c r="C63" s="19"/>
      <c r="D63" s="3">
        <v>129</v>
      </c>
      <c r="E63" s="50" t="s">
        <v>88</v>
      </c>
      <c r="F63" s="15">
        <v>40.5</v>
      </c>
      <c r="G63" s="15">
        <v>37.6</v>
      </c>
      <c r="H63" s="15">
        <f t="shared" si="0"/>
        <v>92.83950617283952</v>
      </c>
    </row>
    <row r="64" spans="1:8" ht="36">
      <c r="A64" s="3">
        <f t="shared" si="1"/>
        <v>51</v>
      </c>
      <c r="B64" s="19" t="s">
        <v>242</v>
      </c>
      <c r="C64" s="19" t="s">
        <v>159</v>
      </c>
      <c r="D64" s="3"/>
      <c r="E64" s="4" t="s">
        <v>290</v>
      </c>
      <c r="F64" s="15">
        <f>F65</f>
        <v>577.3</v>
      </c>
      <c r="G64" s="15">
        <f>G65</f>
        <v>577.3</v>
      </c>
      <c r="H64" s="15">
        <f t="shared" si="0"/>
        <v>100</v>
      </c>
    </row>
    <row r="65" spans="1:8" ht="17.25" customHeight="1">
      <c r="A65" s="3">
        <f t="shared" si="1"/>
        <v>52</v>
      </c>
      <c r="B65" s="19" t="s">
        <v>242</v>
      </c>
      <c r="C65" s="19" t="s">
        <v>159</v>
      </c>
      <c r="D65" s="3">
        <v>120</v>
      </c>
      <c r="E65" s="4" t="s">
        <v>67</v>
      </c>
      <c r="F65" s="15">
        <f>SUM(F66:F67)</f>
        <v>577.3</v>
      </c>
      <c r="G65" s="15">
        <f>SUM(G66:G67)</f>
        <v>577.3</v>
      </c>
      <c r="H65" s="15">
        <f t="shared" si="0"/>
        <v>100</v>
      </c>
    </row>
    <row r="66" spans="1:8" ht="12.75">
      <c r="A66" s="3">
        <f t="shared" si="1"/>
        <v>53</v>
      </c>
      <c r="B66" s="19"/>
      <c r="C66" s="19"/>
      <c r="D66" s="3">
        <v>121</v>
      </c>
      <c r="E66" s="4" t="s">
        <v>87</v>
      </c>
      <c r="F66" s="15">
        <v>444.3</v>
      </c>
      <c r="G66" s="15">
        <v>444.3</v>
      </c>
      <c r="H66" s="15">
        <f t="shared" si="0"/>
        <v>100</v>
      </c>
    </row>
    <row r="67" spans="1:8" ht="36">
      <c r="A67" s="3">
        <f>A66+1</f>
        <v>54</v>
      </c>
      <c r="B67" s="23"/>
      <c r="C67" s="23"/>
      <c r="D67" s="3">
        <v>129</v>
      </c>
      <c r="E67" s="4" t="s">
        <v>88</v>
      </c>
      <c r="F67" s="15">
        <v>133</v>
      </c>
      <c r="G67" s="15">
        <v>133</v>
      </c>
      <c r="H67" s="15">
        <f t="shared" si="0"/>
        <v>100</v>
      </c>
    </row>
    <row r="68" spans="1:9" s="27" customFormat="1" ht="12.75">
      <c r="A68" s="13">
        <f aca="true" t="shared" si="2" ref="A68:A79">A67+1</f>
        <v>55</v>
      </c>
      <c r="B68" s="48" t="s">
        <v>242</v>
      </c>
      <c r="C68" s="48" t="s">
        <v>293</v>
      </c>
      <c r="D68" s="13"/>
      <c r="E68" s="14" t="s">
        <v>35</v>
      </c>
      <c r="F68" s="10">
        <f>F69+F71</f>
        <v>209.5</v>
      </c>
      <c r="G68" s="10">
        <f>G69+G71</f>
        <v>209.5</v>
      </c>
      <c r="H68" s="10">
        <f t="shared" si="0"/>
        <v>100</v>
      </c>
      <c r="I68" s="63"/>
    </row>
    <row r="69" spans="1:8" ht="24">
      <c r="A69" s="3">
        <f t="shared" si="2"/>
        <v>56</v>
      </c>
      <c r="B69" s="23" t="s">
        <v>242</v>
      </c>
      <c r="C69" s="23" t="s">
        <v>430</v>
      </c>
      <c r="D69" s="3"/>
      <c r="E69" s="4" t="s">
        <v>431</v>
      </c>
      <c r="F69" s="15">
        <f>F70</f>
        <v>150</v>
      </c>
      <c r="G69" s="15">
        <f>G70</f>
        <v>150</v>
      </c>
      <c r="H69" s="15">
        <f t="shared" si="0"/>
        <v>100</v>
      </c>
    </row>
    <row r="70" spans="1:8" ht="12.75">
      <c r="A70" s="3">
        <f t="shared" si="2"/>
        <v>57</v>
      </c>
      <c r="B70" s="23" t="s">
        <v>242</v>
      </c>
      <c r="C70" s="23" t="s">
        <v>430</v>
      </c>
      <c r="D70" s="3">
        <v>853</v>
      </c>
      <c r="E70" s="4" t="s">
        <v>86</v>
      </c>
      <c r="F70" s="15">
        <v>150</v>
      </c>
      <c r="G70" s="15">
        <v>150</v>
      </c>
      <c r="H70" s="15">
        <f t="shared" si="0"/>
        <v>100</v>
      </c>
    </row>
    <row r="71" spans="1:8" ht="60">
      <c r="A71" s="3">
        <f t="shared" si="2"/>
        <v>58</v>
      </c>
      <c r="B71" s="23" t="s">
        <v>242</v>
      </c>
      <c r="C71" s="49">
        <v>5000055491</v>
      </c>
      <c r="D71" s="49"/>
      <c r="E71" s="50" t="s">
        <v>508</v>
      </c>
      <c r="F71" s="15">
        <f>F72</f>
        <v>59.5</v>
      </c>
      <c r="G71" s="15">
        <f>G72</f>
        <v>59.5</v>
      </c>
      <c r="H71" s="15">
        <f t="shared" si="0"/>
        <v>100</v>
      </c>
    </row>
    <row r="72" spans="1:8" ht="24">
      <c r="A72" s="3">
        <f t="shared" si="2"/>
        <v>59</v>
      </c>
      <c r="B72" s="23" t="s">
        <v>242</v>
      </c>
      <c r="C72" s="49">
        <v>5000055491</v>
      </c>
      <c r="D72" s="49">
        <v>120</v>
      </c>
      <c r="E72" s="4" t="s">
        <v>67</v>
      </c>
      <c r="F72" s="15">
        <f>F73+F74</f>
        <v>59.5</v>
      </c>
      <c r="G72" s="15">
        <f>G73+G74</f>
        <v>59.5</v>
      </c>
      <c r="H72" s="15">
        <f t="shared" si="0"/>
        <v>100</v>
      </c>
    </row>
    <row r="73" spans="1:8" ht="12.75">
      <c r="A73" s="3">
        <f t="shared" si="2"/>
        <v>60</v>
      </c>
      <c r="B73" s="23"/>
      <c r="C73" s="49"/>
      <c r="D73" s="49">
        <v>121</v>
      </c>
      <c r="E73" s="50" t="s">
        <v>478</v>
      </c>
      <c r="F73" s="15">
        <v>45.7</v>
      </c>
      <c r="G73" s="15">
        <v>45.7</v>
      </c>
      <c r="H73" s="15">
        <f t="shared" si="0"/>
        <v>100</v>
      </c>
    </row>
    <row r="74" spans="1:8" ht="36">
      <c r="A74" s="3">
        <f t="shared" si="2"/>
        <v>61</v>
      </c>
      <c r="B74" s="23"/>
      <c r="C74" s="49"/>
      <c r="D74" s="49">
        <v>129</v>
      </c>
      <c r="E74" s="50" t="s">
        <v>88</v>
      </c>
      <c r="F74" s="15">
        <v>13.8</v>
      </c>
      <c r="G74" s="15">
        <v>13.8</v>
      </c>
      <c r="H74" s="15">
        <f t="shared" si="0"/>
        <v>100</v>
      </c>
    </row>
    <row r="75" spans="1:8" ht="24">
      <c r="A75" s="13">
        <f t="shared" si="2"/>
        <v>62</v>
      </c>
      <c r="B75" s="18" t="s">
        <v>243</v>
      </c>
      <c r="C75" s="18"/>
      <c r="D75" s="13"/>
      <c r="E75" s="14" t="s">
        <v>4</v>
      </c>
      <c r="F75" s="10">
        <f>F76+F96</f>
        <v>20822.5</v>
      </c>
      <c r="G75" s="10">
        <f>G76+G96</f>
        <v>20744.6</v>
      </c>
      <c r="H75" s="10">
        <f t="shared" si="0"/>
        <v>99.62588546043942</v>
      </c>
    </row>
    <row r="76" spans="1:8" ht="24">
      <c r="A76" s="3">
        <f t="shared" si="2"/>
        <v>63</v>
      </c>
      <c r="B76" s="19" t="s">
        <v>243</v>
      </c>
      <c r="C76" s="19" t="s">
        <v>160</v>
      </c>
      <c r="D76" s="3"/>
      <c r="E76" s="4" t="s">
        <v>398</v>
      </c>
      <c r="F76" s="15">
        <f>F77</f>
        <v>15580.599999999999</v>
      </c>
      <c r="G76" s="15">
        <f>G77</f>
        <v>15546.3</v>
      </c>
      <c r="H76" s="15">
        <f t="shared" si="0"/>
        <v>99.77985443436069</v>
      </c>
    </row>
    <row r="77" spans="1:8" ht="24">
      <c r="A77" s="13">
        <f t="shared" si="2"/>
        <v>64</v>
      </c>
      <c r="B77" s="18" t="s">
        <v>243</v>
      </c>
      <c r="C77" s="18" t="s">
        <v>390</v>
      </c>
      <c r="D77" s="13"/>
      <c r="E77" s="14" t="s">
        <v>389</v>
      </c>
      <c r="F77" s="10">
        <f>F78+F86+F88+F92</f>
        <v>15580.599999999999</v>
      </c>
      <c r="G77" s="10">
        <f>G78+G86+G88+G92</f>
        <v>15546.3</v>
      </c>
      <c r="H77" s="10">
        <f t="shared" si="0"/>
        <v>99.77985443436069</v>
      </c>
    </row>
    <row r="78" spans="1:8" ht="24">
      <c r="A78" s="3">
        <f t="shared" si="2"/>
        <v>65</v>
      </c>
      <c r="B78" s="19" t="s">
        <v>243</v>
      </c>
      <c r="C78" s="19" t="s">
        <v>391</v>
      </c>
      <c r="D78" s="3"/>
      <c r="E78" s="4" t="s">
        <v>36</v>
      </c>
      <c r="F78" s="15">
        <f>F79+F83</f>
        <v>13065.3</v>
      </c>
      <c r="G78" s="15">
        <f>G79+G83</f>
        <v>13038</v>
      </c>
      <c r="H78" s="15">
        <f aca="true" t="shared" si="3" ref="H78:H141">G78/F78*100</f>
        <v>99.7910495740626</v>
      </c>
    </row>
    <row r="79" spans="1:8" ht="24">
      <c r="A79" s="3">
        <f t="shared" si="2"/>
        <v>66</v>
      </c>
      <c r="B79" s="19" t="s">
        <v>243</v>
      </c>
      <c r="C79" s="19" t="s">
        <v>391</v>
      </c>
      <c r="D79" s="3">
        <v>120</v>
      </c>
      <c r="E79" s="4" t="s">
        <v>67</v>
      </c>
      <c r="F79" s="15">
        <f>SUM(F80:F82)</f>
        <v>12066</v>
      </c>
      <c r="G79" s="15">
        <f>SUM(G80:G82)</f>
        <v>12043.5</v>
      </c>
      <c r="H79" s="15">
        <f t="shared" si="3"/>
        <v>99.81352560914968</v>
      </c>
    </row>
    <row r="80" spans="1:8" ht="12.75">
      <c r="A80" s="3">
        <f t="shared" si="1"/>
        <v>67</v>
      </c>
      <c r="B80" s="23"/>
      <c r="C80" s="23"/>
      <c r="D80" s="3">
        <v>121</v>
      </c>
      <c r="E80" s="4" t="s">
        <v>87</v>
      </c>
      <c r="F80" s="15">
        <v>9266.2</v>
      </c>
      <c r="G80" s="15">
        <v>9266.1</v>
      </c>
      <c r="H80" s="15">
        <f t="shared" si="3"/>
        <v>99.9989208089616</v>
      </c>
    </row>
    <row r="81" spans="1:8" ht="24">
      <c r="A81" s="3">
        <f t="shared" si="1"/>
        <v>68</v>
      </c>
      <c r="B81" s="19"/>
      <c r="C81" s="19"/>
      <c r="D81" s="3">
        <v>122</v>
      </c>
      <c r="E81" s="4" t="s">
        <v>64</v>
      </c>
      <c r="F81" s="15">
        <v>19.6</v>
      </c>
      <c r="G81" s="15">
        <v>19.6</v>
      </c>
      <c r="H81" s="15">
        <f t="shared" si="3"/>
        <v>100</v>
      </c>
    </row>
    <row r="82" spans="1:8" ht="36">
      <c r="A82" s="3">
        <f t="shared" si="1"/>
        <v>69</v>
      </c>
      <c r="B82" s="19"/>
      <c r="C82" s="19"/>
      <c r="D82" s="3">
        <v>129</v>
      </c>
      <c r="E82" s="4" t="s">
        <v>88</v>
      </c>
      <c r="F82" s="15">
        <v>2780.2</v>
      </c>
      <c r="G82" s="15">
        <v>2757.8</v>
      </c>
      <c r="H82" s="15">
        <f t="shared" si="3"/>
        <v>99.19430256816058</v>
      </c>
    </row>
    <row r="83" spans="1:8" ht="24">
      <c r="A83" s="3">
        <f t="shared" si="1"/>
        <v>70</v>
      </c>
      <c r="B83" s="19"/>
      <c r="C83" s="19"/>
      <c r="D83" s="3">
        <v>240</v>
      </c>
      <c r="E83" s="4" t="s">
        <v>68</v>
      </c>
      <c r="F83" s="15">
        <f>SUM(F84:F85)</f>
        <v>999.3</v>
      </c>
      <c r="G83" s="15">
        <f>SUM(G84:G85)</f>
        <v>994.5</v>
      </c>
      <c r="H83" s="15">
        <f t="shared" si="3"/>
        <v>99.51966376463524</v>
      </c>
    </row>
    <row r="84" spans="1:8" ht="24">
      <c r="A84" s="3">
        <f t="shared" si="1"/>
        <v>71</v>
      </c>
      <c r="B84" s="19"/>
      <c r="C84" s="19"/>
      <c r="D84" s="3">
        <v>242</v>
      </c>
      <c r="E84" s="4" t="s">
        <v>5</v>
      </c>
      <c r="F84" s="15">
        <v>344.3</v>
      </c>
      <c r="G84" s="15">
        <v>339.9</v>
      </c>
      <c r="H84" s="15">
        <f t="shared" si="3"/>
        <v>98.7220447284345</v>
      </c>
    </row>
    <row r="85" spans="1:8" ht="12.75">
      <c r="A85" s="3">
        <f t="shared" si="1"/>
        <v>72</v>
      </c>
      <c r="B85" s="19"/>
      <c r="C85" s="19"/>
      <c r="D85" s="3">
        <v>244</v>
      </c>
      <c r="E85" s="4" t="s">
        <v>118</v>
      </c>
      <c r="F85" s="15">
        <v>655</v>
      </c>
      <c r="G85" s="15">
        <v>654.6</v>
      </c>
      <c r="H85" s="15">
        <f t="shared" si="3"/>
        <v>99.93893129770993</v>
      </c>
    </row>
    <row r="86" spans="1:9" ht="36">
      <c r="A86" s="3">
        <f t="shared" si="1"/>
        <v>73</v>
      </c>
      <c r="B86" s="19" t="s">
        <v>243</v>
      </c>
      <c r="C86" s="19" t="s">
        <v>392</v>
      </c>
      <c r="D86" s="3"/>
      <c r="E86" s="4" t="s">
        <v>45</v>
      </c>
      <c r="F86" s="15">
        <f>F87</f>
        <v>410.7</v>
      </c>
      <c r="G86" s="15">
        <f>G87</f>
        <v>410.7</v>
      </c>
      <c r="H86" s="15">
        <f t="shared" si="3"/>
        <v>100</v>
      </c>
      <c r="I86" s="64"/>
    </row>
    <row r="87" spans="1:8" ht="24">
      <c r="A87" s="3">
        <f t="shared" si="1"/>
        <v>74</v>
      </c>
      <c r="B87" s="19" t="s">
        <v>243</v>
      </c>
      <c r="C87" s="19" t="s">
        <v>392</v>
      </c>
      <c r="D87" s="3">
        <v>242</v>
      </c>
      <c r="E87" s="4" t="s">
        <v>5</v>
      </c>
      <c r="F87" s="15">
        <v>410.7</v>
      </c>
      <c r="G87" s="15">
        <v>410.7</v>
      </c>
      <c r="H87" s="15">
        <f t="shared" si="3"/>
        <v>100</v>
      </c>
    </row>
    <row r="88" spans="1:8" ht="60">
      <c r="A88" s="3">
        <f t="shared" si="1"/>
        <v>75</v>
      </c>
      <c r="B88" s="19" t="s">
        <v>243</v>
      </c>
      <c r="C88" s="19" t="s">
        <v>505</v>
      </c>
      <c r="D88" s="3"/>
      <c r="E88" s="50" t="s">
        <v>476</v>
      </c>
      <c r="F88" s="15">
        <f>F89</f>
        <v>58.3</v>
      </c>
      <c r="G88" s="15">
        <f>G89</f>
        <v>58.3</v>
      </c>
      <c r="H88" s="15">
        <f t="shared" si="3"/>
        <v>100</v>
      </c>
    </row>
    <row r="89" spans="1:8" ht="15.75" customHeight="1">
      <c r="A89" s="3">
        <f t="shared" si="1"/>
        <v>76</v>
      </c>
      <c r="B89" s="19" t="s">
        <v>243</v>
      </c>
      <c r="C89" s="19" t="s">
        <v>505</v>
      </c>
      <c r="D89" s="3">
        <v>120</v>
      </c>
      <c r="E89" s="50" t="s">
        <v>477</v>
      </c>
      <c r="F89" s="15">
        <f>F90+F91</f>
        <v>58.3</v>
      </c>
      <c r="G89" s="15">
        <f>G90+G91</f>
        <v>58.3</v>
      </c>
      <c r="H89" s="15">
        <f t="shared" si="3"/>
        <v>100</v>
      </c>
    </row>
    <row r="90" spans="1:8" ht="12.75">
      <c r="A90" s="3">
        <f t="shared" si="1"/>
        <v>77</v>
      </c>
      <c r="B90" s="19"/>
      <c r="C90" s="19"/>
      <c r="D90" s="3">
        <v>121</v>
      </c>
      <c r="E90" s="50" t="s">
        <v>478</v>
      </c>
      <c r="F90" s="15">
        <v>44.8</v>
      </c>
      <c r="G90" s="15">
        <v>44.8</v>
      </c>
      <c r="H90" s="15">
        <f t="shared" si="3"/>
        <v>100</v>
      </c>
    </row>
    <row r="91" spans="1:8" ht="36">
      <c r="A91" s="3">
        <f t="shared" si="1"/>
        <v>78</v>
      </c>
      <c r="B91" s="19"/>
      <c r="C91" s="19"/>
      <c r="D91" s="3">
        <v>129</v>
      </c>
      <c r="E91" s="50" t="s">
        <v>88</v>
      </c>
      <c r="F91" s="15">
        <v>13.5</v>
      </c>
      <c r="G91" s="15">
        <v>13.5</v>
      </c>
      <c r="H91" s="15">
        <f t="shared" si="3"/>
        <v>100</v>
      </c>
    </row>
    <row r="92" spans="1:8" ht="48">
      <c r="A92" s="3">
        <f t="shared" si="1"/>
        <v>79</v>
      </c>
      <c r="B92" s="19" t="s">
        <v>243</v>
      </c>
      <c r="C92" s="19" t="s">
        <v>393</v>
      </c>
      <c r="D92" s="3"/>
      <c r="E92" s="4" t="s">
        <v>289</v>
      </c>
      <c r="F92" s="15">
        <f>F93</f>
        <v>2046.3000000000002</v>
      </c>
      <c r="G92" s="15">
        <f>G93</f>
        <v>2039.3000000000002</v>
      </c>
      <c r="H92" s="15">
        <f t="shared" si="3"/>
        <v>99.65791917118703</v>
      </c>
    </row>
    <row r="93" spans="1:8" ht="18" customHeight="1">
      <c r="A93" s="3">
        <f t="shared" si="1"/>
        <v>80</v>
      </c>
      <c r="B93" s="19" t="s">
        <v>243</v>
      </c>
      <c r="C93" s="19" t="s">
        <v>393</v>
      </c>
      <c r="D93" s="3">
        <v>120</v>
      </c>
      <c r="E93" s="4" t="s">
        <v>67</v>
      </c>
      <c r="F93" s="15">
        <f>SUM(F94:F95)</f>
        <v>2046.3000000000002</v>
      </c>
      <c r="G93" s="15">
        <f>SUM(G94:G95)</f>
        <v>2039.3000000000002</v>
      </c>
      <c r="H93" s="15">
        <f t="shared" si="3"/>
        <v>99.65791917118703</v>
      </c>
    </row>
    <row r="94" spans="1:8" ht="12.75">
      <c r="A94" s="3">
        <f t="shared" si="1"/>
        <v>81</v>
      </c>
      <c r="B94" s="19"/>
      <c r="C94" s="19"/>
      <c r="D94" s="3">
        <v>121</v>
      </c>
      <c r="E94" s="4" t="s">
        <v>87</v>
      </c>
      <c r="F94" s="15">
        <v>1574.4</v>
      </c>
      <c r="G94" s="15">
        <v>1574.4</v>
      </c>
      <c r="H94" s="15">
        <f t="shared" si="3"/>
        <v>100</v>
      </c>
    </row>
    <row r="95" spans="1:8" ht="36">
      <c r="A95" s="3">
        <f t="shared" si="1"/>
        <v>82</v>
      </c>
      <c r="B95" s="19"/>
      <c r="C95" s="19"/>
      <c r="D95" s="3">
        <v>129</v>
      </c>
      <c r="E95" s="4" t="s">
        <v>88</v>
      </c>
      <c r="F95" s="15">
        <v>471.9</v>
      </c>
      <c r="G95" s="15">
        <v>464.9</v>
      </c>
      <c r="H95" s="15">
        <f t="shared" si="3"/>
        <v>98.51663488027125</v>
      </c>
    </row>
    <row r="96" spans="1:9" ht="12.75">
      <c r="A96" s="13">
        <f t="shared" si="1"/>
        <v>83</v>
      </c>
      <c r="B96" s="18" t="s">
        <v>243</v>
      </c>
      <c r="C96" s="18">
        <v>5000000000</v>
      </c>
      <c r="D96" s="13"/>
      <c r="E96" s="14" t="s">
        <v>35</v>
      </c>
      <c r="F96" s="10">
        <f>F97+F105+F109+F113+F117+F121</f>
        <v>5241.900000000001</v>
      </c>
      <c r="G96" s="10">
        <f>G97+G105+G109+G113+G117+G121</f>
        <v>5198.299999999999</v>
      </c>
      <c r="H96" s="10">
        <f t="shared" si="3"/>
        <v>99.1682405234743</v>
      </c>
      <c r="I96" s="63"/>
    </row>
    <row r="97" spans="1:8" ht="24">
      <c r="A97" s="3">
        <f t="shared" si="1"/>
        <v>84</v>
      </c>
      <c r="B97" s="19" t="s">
        <v>243</v>
      </c>
      <c r="C97" s="19">
        <v>5000021000</v>
      </c>
      <c r="D97" s="3"/>
      <c r="E97" s="4" t="s">
        <v>36</v>
      </c>
      <c r="F97" s="15">
        <f>F98+F102</f>
        <v>1687.3</v>
      </c>
      <c r="G97" s="15">
        <f>G98+G102</f>
        <v>1681</v>
      </c>
      <c r="H97" s="15">
        <f t="shared" si="3"/>
        <v>99.62662241450839</v>
      </c>
    </row>
    <row r="98" spans="1:8" ht="24">
      <c r="A98" s="3">
        <f t="shared" si="1"/>
        <v>85</v>
      </c>
      <c r="B98" s="19" t="s">
        <v>243</v>
      </c>
      <c r="C98" s="19">
        <v>5000021000</v>
      </c>
      <c r="D98" s="3">
        <v>120</v>
      </c>
      <c r="E98" s="4" t="s">
        <v>67</v>
      </c>
      <c r="F98" s="15">
        <f>SUM(F99:F101)</f>
        <v>1151.1</v>
      </c>
      <c r="G98" s="15">
        <f>SUM(G99:G101)</f>
        <v>1148.3</v>
      </c>
      <c r="H98" s="15">
        <f t="shared" si="3"/>
        <v>99.75675440882634</v>
      </c>
    </row>
    <row r="99" spans="1:8" ht="12.75">
      <c r="A99" s="3">
        <f t="shared" si="1"/>
        <v>86</v>
      </c>
      <c r="B99" s="19"/>
      <c r="C99" s="19"/>
      <c r="D99" s="3">
        <v>121</v>
      </c>
      <c r="E99" s="4" t="s">
        <v>87</v>
      </c>
      <c r="F99" s="15">
        <v>865.5</v>
      </c>
      <c r="G99" s="15">
        <v>865.5</v>
      </c>
      <c r="H99" s="15">
        <f t="shared" si="3"/>
        <v>100</v>
      </c>
    </row>
    <row r="100" spans="1:8" ht="24">
      <c r="A100" s="3">
        <f t="shared" si="1"/>
        <v>87</v>
      </c>
      <c r="B100" s="19"/>
      <c r="C100" s="19"/>
      <c r="D100" s="3">
        <v>122</v>
      </c>
      <c r="E100" s="4" t="s">
        <v>141</v>
      </c>
      <c r="F100" s="15">
        <v>11.9</v>
      </c>
      <c r="G100" s="15">
        <v>11.9</v>
      </c>
      <c r="H100" s="15">
        <f t="shared" si="3"/>
        <v>100</v>
      </c>
    </row>
    <row r="101" spans="1:8" ht="36">
      <c r="A101" s="3">
        <f t="shared" si="1"/>
        <v>88</v>
      </c>
      <c r="B101" s="19"/>
      <c r="C101" s="19"/>
      <c r="D101" s="3">
        <v>129</v>
      </c>
      <c r="E101" s="4" t="s">
        <v>88</v>
      </c>
      <c r="F101" s="15">
        <v>273.7</v>
      </c>
      <c r="G101" s="15">
        <v>270.9</v>
      </c>
      <c r="H101" s="15">
        <f t="shared" si="3"/>
        <v>98.97698209718669</v>
      </c>
    </row>
    <row r="102" spans="1:8" ht="24">
      <c r="A102" s="3">
        <f t="shared" si="1"/>
        <v>89</v>
      </c>
      <c r="B102" s="19"/>
      <c r="C102" s="19"/>
      <c r="D102" s="3">
        <v>240</v>
      </c>
      <c r="E102" s="4" t="s">
        <v>68</v>
      </c>
      <c r="F102" s="15">
        <f>SUM(F103:F104)</f>
        <v>536.2</v>
      </c>
      <c r="G102" s="15">
        <f>SUM(G103:G104)</f>
        <v>532.7</v>
      </c>
      <c r="H102" s="15">
        <f t="shared" si="3"/>
        <v>99.34725848563968</v>
      </c>
    </row>
    <row r="103" spans="1:8" ht="24">
      <c r="A103" s="3">
        <f t="shared" si="1"/>
        <v>90</v>
      </c>
      <c r="B103" s="19"/>
      <c r="C103" s="19"/>
      <c r="D103" s="3">
        <v>242</v>
      </c>
      <c r="E103" s="4" t="s">
        <v>6</v>
      </c>
      <c r="F103" s="15">
        <v>497.6</v>
      </c>
      <c r="G103" s="15">
        <v>494.2</v>
      </c>
      <c r="H103" s="15">
        <f t="shared" si="3"/>
        <v>99.31672025723472</v>
      </c>
    </row>
    <row r="104" spans="1:8" ht="12.75">
      <c r="A104" s="3">
        <f aca="true" t="shared" si="4" ref="A104:A118">A103+1</f>
        <v>91</v>
      </c>
      <c r="B104" s="19"/>
      <c r="C104" s="19"/>
      <c r="D104" s="3">
        <v>244</v>
      </c>
      <c r="E104" s="4" t="s">
        <v>118</v>
      </c>
      <c r="F104" s="15">
        <v>38.6</v>
      </c>
      <c r="G104" s="15">
        <v>38.5</v>
      </c>
      <c r="H104" s="15">
        <f t="shared" si="3"/>
        <v>99.74093264248705</v>
      </c>
    </row>
    <row r="105" spans="1:8" ht="12.75">
      <c r="A105" s="3">
        <f t="shared" si="4"/>
        <v>92</v>
      </c>
      <c r="B105" s="19" t="s">
        <v>243</v>
      </c>
      <c r="C105" s="19">
        <v>5000021030</v>
      </c>
      <c r="D105" s="3"/>
      <c r="E105" s="4" t="s">
        <v>113</v>
      </c>
      <c r="F105" s="15">
        <f>F106</f>
        <v>1200</v>
      </c>
      <c r="G105" s="15">
        <f>G106</f>
        <v>1200</v>
      </c>
      <c r="H105" s="15">
        <f t="shared" si="3"/>
        <v>100</v>
      </c>
    </row>
    <row r="106" spans="1:8" ht="16.5" customHeight="1">
      <c r="A106" s="3">
        <f t="shared" si="4"/>
        <v>93</v>
      </c>
      <c r="B106" s="19" t="s">
        <v>243</v>
      </c>
      <c r="C106" s="19">
        <v>5000021030</v>
      </c>
      <c r="D106" s="3">
        <v>120</v>
      </c>
      <c r="E106" s="4" t="s">
        <v>67</v>
      </c>
      <c r="F106" s="15">
        <f>SUM(F107:F108)</f>
        <v>1200</v>
      </c>
      <c r="G106" s="15">
        <f>SUM(G107:G108)</f>
        <v>1200</v>
      </c>
      <c r="H106" s="15">
        <f t="shared" si="3"/>
        <v>100</v>
      </c>
    </row>
    <row r="107" spans="1:8" ht="12.75">
      <c r="A107" s="3">
        <f t="shared" si="4"/>
        <v>94</v>
      </c>
      <c r="B107" s="19"/>
      <c r="C107" s="19"/>
      <c r="D107" s="3">
        <v>121</v>
      </c>
      <c r="E107" s="4" t="s">
        <v>87</v>
      </c>
      <c r="F107" s="15">
        <v>923.1</v>
      </c>
      <c r="G107" s="15">
        <v>923.1</v>
      </c>
      <c r="H107" s="15">
        <f t="shared" si="3"/>
        <v>100</v>
      </c>
    </row>
    <row r="108" spans="1:8" ht="36">
      <c r="A108" s="3">
        <f t="shared" si="4"/>
        <v>95</v>
      </c>
      <c r="B108" s="19"/>
      <c r="C108" s="19"/>
      <c r="D108" s="3">
        <v>129</v>
      </c>
      <c r="E108" s="4" t="s">
        <v>88</v>
      </c>
      <c r="F108" s="15">
        <v>276.9</v>
      </c>
      <c r="G108" s="15">
        <v>276.9</v>
      </c>
      <c r="H108" s="15">
        <f t="shared" si="3"/>
        <v>100</v>
      </c>
    </row>
    <row r="109" spans="1:8" ht="60">
      <c r="A109" s="3">
        <f t="shared" si="4"/>
        <v>96</v>
      </c>
      <c r="B109" s="19" t="s">
        <v>243</v>
      </c>
      <c r="C109" s="19" t="s">
        <v>472</v>
      </c>
      <c r="D109" s="3"/>
      <c r="E109" s="50" t="s">
        <v>476</v>
      </c>
      <c r="F109" s="15">
        <f>F110</f>
        <v>15.5</v>
      </c>
      <c r="G109" s="15">
        <f>G110</f>
        <v>13</v>
      </c>
      <c r="H109" s="15">
        <f t="shared" si="3"/>
        <v>83.87096774193549</v>
      </c>
    </row>
    <row r="110" spans="1:8" ht="15.75" customHeight="1">
      <c r="A110" s="3">
        <f t="shared" si="4"/>
        <v>97</v>
      </c>
      <c r="B110" s="19" t="s">
        <v>243</v>
      </c>
      <c r="C110" s="19" t="s">
        <v>472</v>
      </c>
      <c r="D110" s="3">
        <v>120</v>
      </c>
      <c r="E110" s="50" t="s">
        <v>477</v>
      </c>
      <c r="F110" s="15">
        <f>F111+F112</f>
        <v>15.5</v>
      </c>
      <c r="G110" s="15">
        <f>G111+G112</f>
        <v>13</v>
      </c>
      <c r="H110" s="15">
        <f t="shared" si="3"/>
        <v>83.87096774193549</v>
      </c>
    </row>
    <row r="111" spans="1:8" ht="12.75">
      <c r="A111" s="3">
        <f t="shared" si="4"/>
        <v>98</v>
      </c>
      <c r="B111" s="19"/>
      <c r="C111" s="19"/>
      <c r="D111" s="3">
        <v>121</v>
      </c>
      <c r="E111" s="50" t="s">
        <v>478</v>
      </c>
      <c r="F111" s="83">
        <v>11.9</v>
      </c>
      <c r="G111" s="15">
        <v>10</v>
      </c>
      <c r="H111" s="15">
        <f t="shared" si="3"/>
        <v>84.03361344537815</v>
      </c>
    </row>
    <row r="112" spans="1:8" ht="36">
      <c r="A112" s="3">
        <f t="shared" si="4"/>
        <v>99</v>
      </c>
      <c r="B112" s="19"/>
      <c r="C112" s="19"/>
      <c r="D112" s="3">
        <v>129</v>
      </c>
      <c r="E112" s="50" t="s">
        <v>88</v>
      </c>
      <c r="F112" s="83">
        <v>3.6</v>
      </c>
      <c r="G112" s="15">
        <v>3</v>
      </c>
      <c r="H112" s="15">
        <f t="shared" si="3"/>
        <v>83.33333333333333</v>
      </c>
    </row>
    <row r="113" spans="1:8" ht="60">
      <c r="A113" s="3">
        <f t="shared" si="4"/>
        <v>100</v>
      </c>
      <c r="B113" s="19" t="s">
        <v>243</v>
      </c>
      <c r="C113" s="49">
        <v>5000055491</v>
      </c>
      <c r="D113" s="49"/>
      <c r="E113" s="50" t="s">
        <v>508</v>
      </c>
      <c r="F113" s="15">
        <f>F114</f>
        <v>39</v>
      </c>
      <c r="G113" s="15">
        <f>G114</f>
        <v>39</v>
      </c>
      <c r="H113" s="15">
        <f t="shared" si="3"/>
        <v>100</v>
      </c>
    </row>
    <row r="114" spans="1:8" ht="24">
      <c r="A114" s="3">
        <f t="shared" si="4"/>
        <v>101</v>
      </c>
      <c r="B114" s="19" t="s">
        <v>243</v>
      </c>
      <c r="C114" s="49">
        <v>5000055491</v>
      </c>
      <c r="D114" s="49">
        <v>120</v>
      </c>
      <c r="E114" s="4" t="s">
        <v>67</v>
      </c>
      <c r="F114" s="15">
        <f>F115+F116</f>
        <v>39</v>
      </c>
      <c r="G114" s="15">
        <f>G115+G116</f>
        <v>39</v>
      </c>
      <c r="H114" s="15">
        <f t="shared" si="3"/>
        <v>100</v>
      </c>
    </row>
    <row r="115" spans="1:8" ht="12.75">
      <c r="A115" s="3">
        <f t="shared" si="4"/>
        <v>102</v>
      </c>
      <c r="B115" s="19"/>
      <c r="C115" s="49"/>
      <c r="D115" s="49">
        <v>121</v>
      </c>
      <c r="E115" s="50" t="s">
        <v>478</v>
      </c>
      <c r="F115" s="15">
        <v>30</v>
      </c>
      <c r="G115" s="15">
        <v>30</v>
      </c>
      <c r="H115" s="15">
        <f t="shared" si="3"/>
        <v>100</v>
      </c>
    </row>
    <row r="116" spans="1:8" ht="36">
      <c r="A116" s="3">
        <f t="shared" si="4"/>
        <v>103</v>
      </c>
      <c r="B116" s="19"/>
      <c r="C116" s="49"/>
      <c r="D116" s="49">
        <v>129</v>
      </c>
      <c r="E116" s="50" t="s">
        <v>88</v>
      </c>
      <c r="F116" s="15">
        <v>9</v>
      </c>
      <c r="G116" s="15">
        <v>9</v>
      </c>
      <c r="H116" s="15">
        <f t="shared" si="3"/>
        <v>100</v>
      </c>
    </row>
    <row r="117" spans="1:8" ht="36">
      <c r="A117" s="3">
        <f t="shared" si="4"/>
        <v>104</v>
      </c>
      <c r="B117" s="19" t="s">
        <v>243</v>
      </c>
      <c r="C117" s="19" t="s">
        <v>162</v>
      </c>
      <c r="D117" s="3"/>
      <c r="E117" s="4" t="s">
        <v>146</v>
      </c>
      <c r="F117" s="15">
        <f>F118</f>
        <v>1565.4</v>
      </c>
      <c r="G117" s="15">
        <f>G118</f>
        <v>1565.4</v>
      </c>
      <c r="H117" s="15">
        <f t="shared" si="3"/>
        <v>100</v>
      </c>
    </row>
    <row r="118" spans="1:8" ht="17.25" customHeight="1">
      <c r="A118" s="3">
        <f t="shared" si="4"/>
        <v>105</v>
      </c>
      <c r="B118" s="19" t="s">
        <v>243</v>
      </c>
      <c r="C118" s="19" t="s">
        <v>162</v>
      </c>
      <c r="D118" s="3">
        <v>120</v>
      </c>
      <c r="E118" s="4" t="s">
        <v>67</v>
      </c>
      <c r="F118" s="15">
        <f>SUM(F119:F120)</f>
        <v>1565.4</v>
      </c>
      <c r="G118" s="15">
        <f>SUM(G119:G120)</f>
        <v>1565.4</v>
      </c>
      <c r="H118" s="15">
        <f t="shared" si="3"/>
        <v>100</v>
      </c>
    </row>
    <row r="119" spans="1:8" ht="12.75">
      <c r="A119" s="3">
        <f aca="true" t="shared" si="5" ref="A119:A182">A118+1</f>
        <v>106</v>
      </c>
      <c r="B119" s="19"/>
      <c r="C119" s="19"/>
      <c r="D119" s="3">
        <v>121</v>
      </c>
      <c r="E119" s="4" t="s">
        <v>87</v>
      </c>
      <c r="F119" s="15">
        <v>1204.2</v>
      </c>
      <c r="G119" s="15">
        <v>1204.2</v>
      </c>
      <c r="H119" s="15">
        <f t="shared" si="3"/>
        <v>100</v>
      </c>
    </row>
    <row r="120" spans="1:8" ht="36">
      <c r="A120" s="3">
        <f t="shared" si="5"/>
        <v>107</v>
      </c>
      <c r="B120" s="19"/>
      <c r="C120" s="19"/>
      <c r="D120" s="3">
        <v>129</v>
      </c>
      <c r="E120" s="4" t="s">
        <v>88</v>
      </c>
      <c r="F120" s="15">
        <v>361.2</v>
      </c>
      <c r="G120" s="15">
        <v>361.2</v>
      </c>
      <c r="H120" s="15">
        <f t="shared" si="3"/>
        <v>100</v>
      </c>
    </row>
    <row r="121" spans="1:8" ht="36">
      <c r="A121" s="3">
        <f t="shared" si="5"/>
        <v>108</v>
      </c>
      <c r="B121" s="19" t="s">
        <v>243</v>
      </c>
      <c r="C121" s="19" t="s">
        <v>163</v>
      </c>
      <c r="D121" s="3"/>
      <c r="E121" s="4" t="s">
        <v>135</v>
      </c>
      <c r="F121" s="15">
        <f>F122</f>
        <v>734.7</v>
      </c>
      <c r="G121" s="15">
        <f>G122</f>
        <v>699.9</v>
      </c>
      <c r="H121" s="15">
        <f t="shared" si="3"/>
        <v>95.26337280522661</v>
      </c>
    </row>
    <row r="122" spans="1:8" ht="24">
      <c r="A122" s="3">
        <f t="shared" si="5"/>
        <v>109</v>
      </c>
      <c r="B122" s="19" t="s">
        <v>243</v>
      </c>
      <c r="C122" s="19" t="s">
        <v>163</v>
      </c>
      <c r="D122" s="3">
        <v>120</v>
      </c>
      <c r="E122" s="4" t="s">
        <v>67</v>
      </c>
      <c r="F122" s="15">
        <f>F123+F124</f>
        <v>734.7</v>
      </c>
      <c r="G122" s="15">
        <f>G123+G124</f>
        <v>699.9</v>
      </c>
      <c r="H122" s="15">
        <f t="shared" si="3"/>
        <v>95.26337280522661</v>
      </c>
    </row>
    <row r="123" spans="1:8" ht="12.75">
      <c r="A123" s="3">
        <f t="shared" si="5"/>
        <v>110</v>
      </c>
      <c r="B123" s="19"/>
      <c r="C123" s="19"/>
      <c r="D123" s="3">
        <v>121</v>
      </c>
      <c r="E123" s="4" t="s">
        <v>87</v>
      </c>
      <c r="F123" s="15">
        <v>565.2</v>
      </c>
      <c r="G123" s="15">
        <v>540.5</v>
      </c>
      <c r="H123" s="15">
        <f t="shared" si="3"/>
        <v>95.62986553432413</v>
      </c>
    </row>
    <row r="124" spans="1:8" ht="36">
      <c r="A124" s="3">
        <f t="shared" si="5"/>
        <v>111</v>
      </c>
      <c r="B124" s="19"/>
      <c r="C124" s="19"/>
      <c r="D124" s="3">
        <v>129</v>
      </c>
      <c r="E124" s="4" t="s">
        <v>88</v>
      </c>
      <c r="F124" s="15">
        <v>169.5</v>
      </c>
      <c r="G124" s="15">
        <v>159.4</v>
      </c>
      <c r="H124" s="15">
        <f t="shared" si="3"/>
        <v>94.04129793510324</v>
      </c>
    </row>
    <row r="125" spans="1:8" ht="12.75">
      <c r="A125" s="13">
        <f t="shared" si="5"/>
        <v>112</v>
      </c>
      <c r="B125" s="18" t="s">
        <v>244</v>
      </c>
      <c r="C125" s="19"/>
      <c r="D125" s="3"/>
      <c r="E125" s="14" t="s">
        <v>7</v>
      </c>
      <c r="F125" s="10">
        <f aca="true" t="shared" si="6" ref="F125:G127">F126</f>
        <v>100</v>
      </c>
      <c r="G125" s="10">
        <f t="shared" si="6"/>
        <v>0</v>
      </c>
      <c r="H125" s="10">
        <f t="shared" si="3"/>
        <v>0</v>
      </c>
    </row>
    <row r="126" spans="1:8" ht="12.75">
      <c r="A126" s="13">
        <f t="shared" si="5"/>
        <v>113</v>
      </c>
      <c r="B126" s="18" t="s">
        <v>244</v>
      </c>
      <c r="C126" s="18">
        <v>5000000000</v>
      </c>
      <c r="D126" s="13"/>
      <c r="E126" s="14" t="s">
        <v>35</v>
      </c>
      <c r="F126" s="10">
        <f t="shared" si="6"/>
        <v>100</v>
      </c>
      <c r="G126" s="10">
        <f t="shared" si="6"/>
        <v>0</v>
      </c>
      <c r="H126" s="10">
        <f t="shared" si="3"/>
        <v>0</v>
      </c>
    </row>
    <row r="127" spans="1:8" ht="12.75">
      <c r="A127" s="3">
        <f t="shared" si="5"/>
        <v>114</v>
      </c>
      <c r="B127" s="19" t="s">
        <v>244</v>
      </c>
      <c r="C127" s="19">
        <v>5000020700</v>
      </c>
      <c r="D127" s="3"/>
      <c r="E127" s="4" t="s">
        <v>8</v>
      </c>
      <c r="F127" s="15">
        <f t="shared" si="6"/>
        <v>100</v>
      </c>
      <c r="G127" s="15">
        <f t="shared" si="6"/>
        <v>0</v>
      </c>
      <c r="H127" s="15">
        <f t="shared" si="3"/>
        <v>0</v>
      </c>
    </row>
    <row r="128" spans="1:8" ht="12.75">
      <c r="A128" s="3">
        <f t="shared" si="5"/>
        <v>115</v>
      </c>
      <c r="B128" s="19" t="s">
        <v>244</v>
      </c>
      <c r="C128" s="19">
        <v>5000020700</v>
      </c>
      <c r="D128" s="3">
        <v>870</v>
      </c>
      <c r="E128" s="4" t="s">
        <v>9</v>
      </c>
      <c r="F128" s="15">
        <v>100</v>
      </c>
      <c r="G128" s="15">
        <v>0</v>
      </c>
      <c r="H128" s="15">
        <f t="shared" si="3"/>
        <v>0</v>
      </c>
    </row>
    <row r="129" spans="1:8" ht="12.75">
      <c r="A129" s="13">
        <f t="shared" si="5"/>
        <v>116</v>
      </c>
      <c r="B129" s="18" t="s">
        <v>245</v>
      </c>
      <c r="C129" s="18"/>
      <c r="D129" s="13"/>
      <c r="E129" s="14" t="s">
        <v>63</v>
      </c>
      <c r="F129" s="10">
        <f>F130+F157+F163</f>
        <v>31772.6</v>
      </c>
      <c r="G129" s="10">
        <f>G130+G157+G163</f>
        <v>27937.799999999996</v>
      </c>
      <c r="H129" s="10">
        <f t="shared" si="3"/>
        <v>87.93048098046744</v>
      </c>
    </row>
    <row r="130" spans="1:8" ht="24">
      <c r="A130" s="3">
        <f t="shared" si="5"/>
        <v>117</v>
      </c>
      <c r="B130" s="19" t="s">
        <v>245</v>
      </c>
      <c r="C130" s="19" t="s">
        <v>161</v>
      </c>
      <c r="D130" s="3"/>
      <c r="E130" s="4" t="s">
        <v>339</v>
      </c>
      <c r="F130" s="15">
        <f>F131+F134+F142+F147</f>
        <v>20012.499999999996</v>
      </c>
      <c r="G130" s="15">
        <f>G131+G134+G142+G147</f>
        <v>16177.699999999999</v>
      </c>
      <c r="H130" s="15">
        <f t="shared" si="3"/>
        <v>80.83797626483448</v>
      </c>
    </row>
    <row r="131" spans="1:8" ht="24">
      <c r="A131" s="13">
        <f t="shared" si="5"/>
        <v>118</v>
      </c>
      <c r="B131" s="18" t="s">
        <v>245</v>
      </c>
      <c r="C131" s="18" t="s">
        <v>164</v>
      </c>
      <c r="D131" s="13"/>
      <c r="E131" s="14" t="s">
        <v>358</v>
      </c>
      <c r="F131" s="24">
        <f>F132</f>
        <v>4666</v>
      </c>
      <c r="G131" s="24">
        <f>G132</f>
        <v>4665.9</v>
      </c>
      <c r="H131" s="10">
        <f t="shared" si="3"/>
        <v>99.99785683669094</v>
      </c>
    </row>
    <row r="132" spans="1:8" ht="12.75">
      <c r="A132" s="3">
        <f t="shared" si="5"/>
        <v>119</v>
      </c>
      <c r="B132" s="19" t="s">
        <v>245</v>
      </c>
      <c r="C132" s="19" t="s">
        <v>165</v>
      </c>
      <c r="D132" s="3"/>
      <c r="E132" s="4" t="s">
        <v>136</v>
      </c>
      <c r="F132" s="15">
        <f>F133</f>
        <v>4666</v>
      </c>
      <c r="G132" s="15">
        <f>G133</f>
        <v>4665.9</v>
      </c>
      <c r="H132" s="15">
        <f t="shared" si="3"/>
        <v>99.99785683669094</v>
      </c>
    </row>
    <row r="133" spans="1:9" ht="24">
      <c r="A133" s="3">
        <f t="shared" si="5"/>
        <v>120</v>
      </c>
      <c r="B133" s="19" t="s">
        <v>245</v>
      </c>
      <c r="C133" s="19" t="s">
        <v>165</v>
      </c>
      <c r="D133" s="3">
        <v>321</v>
      </c>
      <c r="E133" s="4" t="s">
        <v>75</v>
      </c>
      <c r="F133" s="15">
        <v>4666</v>
      </c>
      <c r="G133" s="15">
        <v>4665.9</v>
      </c>
      <c r="H133" s="15">
        <f t="shared" si="3"/>
        <v>99.99785683669094</v>
      </c>
      <c r="I133" s="65"/>
    </row>
    <row r="134" spans="1:8" ht="24" customHeight="1">
      <c r="A134" s="13">
        <f t="shared" si="5"/>
        <v>121</v>
      </c>
      <c r="B134" s="18" t="s">
        <v>245</v>
      </c>
      <c r="C134" s="18" t="s">
        <v>166</v>
      </c>
      <c r="D134" s="13"/>
      <c r="E134" s="14" t="s">
        <v>341</v>
      </c>
      <c r="F134" s="10">
        <f>F135</f>
        <v>14864.699999999999</v>
      </c>
      <c r="G134" s="10">
        <f>G135</f>
        <v>11078.5</v>
      </c>
      <c r="H134" s="10">
        <f t="shared" si="3"/>
        <v>74.52891750253958</v>
      </c>
    </row>
    <row r="135" spans="1:8" ht="36">
      <c r="A135" s="3">
        <f t="shared" si="5"/>
        <v>122</v>
      </c>
      <c r="B135" s="19" t="s">
        <v>245</v>
      </c>
      <c r="C135" s="19" t="s">
        <v>167</v>
      </c>
      <c r="D135" s="3"/>
      <c r="E135" s="4" t="s">
        <v>145</v>
      </c>
      <c r="F135" s="15">
        <f>F136+F140+F141</f>
        <v>14864.699999999999</v>
      </c>
      <c r="G135" s="15">
        <f>G136+G140+G141</f>
        <v>11078.5</v>
      </c>
      <c r="H135" s="15">
        <f t="shared" si="3"/>
        <v>74.52891750253958</v>
      </c>
    </row>
    <row r="136" spans="1:8" ht="24">
      <c r="A136" s="3">
        <f t="shared" si="5"/>
        <v>123</v>
      </c>
      <c r="B136" s="19" t="s">
        <v>245</v>
      </c>
      <c r="C136" s="19" t="s">
        <v>167</v>
      </c>
      <c r="D136" s="3">
        <v>240</v>
      </c>
      <c r="E136" s="4" t="s">
        <v>68</v>
      </c>
      <c r="F136" s="15">
        <f>F137+F138+F139</f>
        <v>13826.099999999999</v>
      </c>
      <c r="G136" s="15">
        <f>G137+G138+G139</f>
        <v>10039.9</v>
      </c>
      <c r="H136" s="15">
        <f t="shared" si="3"/>
        <v>72.61556042557193</v>
      </c>
    </row>
    <row r="137" spans="1:8" ht="24">
      <c r="A137" s="3">
        <f t="shared" si="5"/>
        <v>124</v>
      </c>
      <c r="B137" s="19"/>
      <c r="C137" s="19"/>
      <c r="D137" s="3">
        <v>243</v>
      </c>
      <c r="E137" s="4" t="s">
        <v>40</v>
      </c>
      <c r="F137" s="15">
        <v>343.8</v>
      </c>
      <c r="G137" s="15">
        <v>343.8</v>
      </c>
      <c r="H137" s="15">
        <f t="shared" si="3"/>
        <v>100</v>
      </c>
    </row>
    <row r="138" spans="1:9" ht="12.75">
      <c r="A138" s="3">
        <f t="shared" si="5"/>
        <v>125</v>
      </c>
      <c r="B138" s="19"/>
      <c r="C138" s="19"/>
      <c r="D138" s="3">
        <v>244</v>
      </c>
      <c r="E138" s="4" t="s">
        <v>118</v>
      </c>
      <c r="F138" s="15">
        <v>11845</v>
      </c>
      <c r="G138" s="15">
        <v>8406.2</v>
      </c>
      <c r="H138" s="15">
        <f t="shared" si="3"/>
        <v>70.96834107218235</v>
      </c>
      <c r="I138" s="61"/>
    </row>
    <row r="139" spans="1:9" ht="12.75">
      <c r="A139" s="3">
        <f t="shared" si="5"/>
        <v>126</v>
      </c>
      <c r="B139" s="19"/>
      <c r="C139" s="19"/>
      <c r="D139" s="3">
        <v>247</v>
      </c>
      <c r="E139" s="4" t="s">
        <v>305</v>
      </c>
      <c r="F139" s="15">
        <v>1637.3</v>
      </c>
      <c r="G139" s="15">
        <v>1289.9</v>
      </c>
      <c r="H139" s="15">
        <f t="shared" si="3"/>
        <v>78.78214133023882</v>
      </c>
      <c r="I139" s="66"/>
    </row>
    <row r="140" spans="1:9" ht="24">
      <c r="A140" s="3">
        <f t="shared" si="5"/>
        <v>127</v>
      </c>
      <c r="B140" s="19"/>
      <c r="C140" s="19"/>
      <c r="D140" s="3">
        <v>412</v>
      </c>
      <c r="E140" s="4" t="s">
        <v>413</v>
      </c>
      <c r="F140" s="15">
        <v>1000</v>
      </c>
      <c r="G140" s="15">
        <v>1000</v>
      </c>
      <c r="H140" s="15">
        <f t="shared" si="3"/>
        <v>100</v>
      </c>
      <c r="I140" s="66"/>
    </row>
    <row r="141" spans="1:9" ht="12.75">
      <c r="A141" s="3">
        <f t="shared" si="5"/>
        <v>128</v>
      </c>
      <c r="B141" s="19"/>
      <c r="C141" s="19"/>
      <c r="D141" s="3">
        <v>852</v>
      </c>
      <c r="E141" s="4" t="s">
        <v>294</v>
      </c>
      <c r="F141" s="15">
        <v>38.6</v>
      </c>
      <c r="G141" s="15">
        <v>38.6</v>
      </c>
      <c r="H141" s="15">
        <f t="shared" si="3"/>
        <v>100</v>
      </c>
      <c r="I141" s="64"/>
    </row>
    <row r="142" spans="1:8" ht="24">
      <c r="A142" s="13">
        <f t="shared" si="5"/>
        <v>129</v>
      </c>
      <c r="B142" s="18" t="s">
        <v>245</v>
      </c>
      <c r="C142" s="18" t="s">
        <v>168</v>
      </c>
      <c r="D142" s="13"/>
      <c r="E142" s="14" t="s">
        <v>343</v>
      </c>
      <c r="F142" s="10">
        <f>F143</f>
        <v>226</v>
      </c>
      <c r="G142" s="10">
        <f>G143</f>
        <v>226</v>
      </c>
      <c r="H142" s="10">
        <f aca="true" t="shared" si="7" ref="H142:H205">G142/F142*100</f>
        <v>100</v>
      </c>
    </row>
    <row r="143" spans="1:8" ht="36">
      <c r="A143" s="3">
        <f t="shared" si="5"/>
        <v>130</v>
      </c>
      <c r="B143" s="19" t="s">
        <v>245</v>
      </c>
      <c r="C143" s="19" t="s">
        <v>169</v>
      </c>
      <c r="D143" s="3"/>
      <c r="E143" s="4" t="s">
        <v>308</v>
      </c>
      <c r="F143" s="15">
        <f>F144</f>
        <v>226</v>
      </c>
      <c r="G143" s="15">
        <f>G144</f>
        <v>226</v>
      </c>
      <c r="H143" s="15">
        <f t="shared" si="7"/>
        <v>100</v>
      </c>
    </row>
    <row r="144" spans="1:8" ht="24">
      <c r="A144" s="3">
        <f t="shared" si="5"/>
        <v>131</v>
      </c>
      <c r="B144" s="19" t="s">
        <v>245</v>
      </c>
      <c r="C144" s="19" t="s">
        <v>169</v>
      </c>
      <c r="D144" s="3">
        <v>240</v>
      </c>
      <c r="E144" s="4" t="s">
        <v>68</v>
      </c>
      <c r="F144" s="15">
        <f>F145+F146</f>
        <v>226</v>
      </c>
      <c r="G144" s="15">
        <f>G145+G146</f>
        <v>226</v>
      </c>
      <c r="H144" s="15">
        <f t="shared" si="7"/>
        <v>100</v>
      </c>
    </row>
    <row r="145" spans="1:8" ht="24">
      <c r="A145" s="3">
        <f t="shared" si="5"/>
        <v>132</v>
      </c>
      <c r="B145" s="19"/>
      <c r="C145" s="19"/>
      <c r="D145" s="3">
        <v>242</v>
      </c>
      <c r="E145" s="4" t="s">
        <v>2</v>
      </c>
      <c r="F145" s="15">
        <v>99.8</v>
      </c>
      <c r="G145" s="15">
        <v>99.8</v>
      </c>
      <c r="H145" s="15">
        <f t="shared" si="7"/>
        <v>100</v>
      </c>
    </row>
    <row r="146" spans="1:8" ht="12.75">
      <c r="A146" s="3">
        <f t="shared" si="5"/>
        <v>133</v>
      </c>
      <c r="B146" s="19"/>
      <c r="C146" s="19"/>
      <c r="D146" s="3">
        <v>244</v>
      </c>
      <c r="E146" s="4" t="s">
        <v>118</v>
      </c>
      <c r="F146" s="15">
        <v>126.2</v>
      </c>
      <c r="G146" s="15">
        <v>126.2</v>
      </c>
      <c r="H146" s="15">
        <f t="shared" si="7"/>
        <v>100</v>
      </c>
    </row>
    <row r="147" spans="1:8" ht="36">
      <c r="A147" s="13">
        <f t="shared" si="5"/>
        <v>134</v>
      </c>
      <c r="B147" s="18" t="s">
        <v>245</v>
      </c>
      <c r="C147" s="18" t="s">
        <v>158</v>
      </c>
      <c r="D147" s="13"/>
      <c r="E147" s="14" t="s">
        <v>340</v>
      </c>
      <c r="F147" s="10">
        <f>F148+F150+F152</f>
        <v>255.8</v>
      </c>
      <c r="G147" s="10">
        <f>G148+G150+G152</f>
        <v>207.3</v>
      </c>
      <c r="H147" s="10">
        <f t="shared" si="7"/>
        <v>81.0398749022674</v>
      </c>
    </row>
    <row r="148" spans="1:8" ht="24">
      <c r="A148" s="3">
        <f t="shared" si="5"/>
        <v>135</v>
      </c>
      <c r="B148" s="19" t="s">
        <v>245</v>
      </c>
      <c r="C148" s="19" t="s">
        <v>170</v>
      </c>
      <c r="D148" s="3"/>
      <c r="E148" s="4" t="s">
        <v>78</v>
      </c>
      <c r="F148" s="15">
        <f>F149</f>
        <v>140.4</v>
      </c>
      <c r="G148" s="15">
        <f>G149</f>
        <v>91.9</v>
      </c>
      <c r="H148" s="15">
        <f t="shared" si="7"/>
        <v>65.45584045584046</v>
      </c>
    </row>
    <row r="149" spans="1:8" ht="12.75">
      <c r="A149" s="3">
        <f t="shared" si="5"/>
        <v>136</v>
      </c>
      <c r="B149" s="19" t="s">
        <v>245</v>
      </c>
      <c r="C149" s="19" t="s">
        <v>170</v>
      </c>
      <c r="D149" s="3">
        <v>244</v>
      </c>
      <c r="E149" s="4" t="s">
        <v>118</v>
      </c>
      <c r="F149" s="15">
        <v>140.4</v>
      </c>
      <c r="G149" s="15">
        <v>91.9</v>
      </c>
      <c r="H149" s="15">
        <f t="shared" si="7"/>
        <v>65.45584045584046</v>
      </c>
    </row>
    <row r="150" spans="1:8" ht="48">
      <c r="A150" s="3">
        <f t="shared" si="5"/>
        <v>137</v>
      </c>
      <c r="B150" s="19" t="s">
        <v>245</v>
      </c>
      <c r="C150" s="19" t="s">
        <v>171</v>
      </c>
      <c r="D150" s="3"/>
      <c r="E150" s="4" t="s">
        <v>115</v>
      </c>
      <c r="F150" s="15">
        <f>SUM(F151:F151)</f>
        <v>0.2</v>
      </c>
      <c r="G150" s="15">
        <f>SUM(G151:G151)</f>
        <v>0.2</v>
      </c>
      <c r="H150" s="15">
        <f t="shared" si="7"/>
        <v>100</v>
      </c>
    </row>
    <row r="151" spans="1:8" ht="12.75">
      <c r="A151" s="3">
        <f t="shared" si="5"/>
        <v>138</v>
      </c>
      <c r="B151" s="19" t="s">
        <v>245</v>
      </c>
      <c r="C151" s="19" t="s">
        <v>171</v>
      </c>
      <c r="D151" s="3">
        <v>244</v>
      </c>
      <c r="E151" s="4" t="s">
        <v>118</v>
      </c>
      <c r="F151" s="15">
        <v>0.2</v>
      </c>
      <c r="G151" s="15">
        <v>0.2</v>
      </c>
      <c r="H151" s="15">
        <f t="shared" si="7"/>
        <v>100</v>
      </c>
    </row>
    <row r="152" spans="1:8" ht="24">
      <c r="A152" s="3">
        <f t="shared" si="5"/>
        <v>139</v>
      </c>
      <c r="B152" s="19" t="s">
        <v>245</v>
      </c>
      <c r="C152" s="19" t="s">
        <v>172</v>
      </c>
      <c r="D152" s="3"/>
      <c r="E152" s="4" t="s">
        <v>116</v>
      </c>
      <c r="F152" s="15">
        <f>F153+F156</f>
        <v>115.2</v>
      </c>
      <c r="G152" s="15">
        <f>G153+G156</f>
        <v>115.2</v>
      </c>
      <c r="H152" s="15">
        <f t="shared" si="7"/>
        <v>100</v>
      </c>
    </row>
    <row r="153" spans="1:8" ht="24">
      <c r="A153" s="3">
        <f t="shared" si="5"/>
        <v>140</v>
      </c>
      <c r="B153" s="19" t="s">
        <v>245</v>
      </c>
      <c r="C153" s="19" t="s">
        <v>172</v>
      </c>
      <c r="D153" s="3">
        <v>120</v>
      </c>
      <c r="E153" s="4" t="s">
        <v>67</v>
      </c>
      <c r="F153" s="15">
        <f>SUM(F154:F155)</f>
        <v>114.5</v>
      </c>
      <c r="G153" s="15">
        <f>SUM(G154:G155)</f>
        <v>114.5</v>
      </c>
      <c r="H153" s="15">
        <f t="shared" si="7"/>
        <v>100</v>
      </c>
    </row>
    <row r="154" spans="1:8" ht="12.75">
      <c r="A154" s="3">
        <f t="shared" si="5"/>
        <v>141</v>
      </c>
      <c r="B154" s="19"/>
      <c r="C154" s="19"/>
      <c r="D154" s="3">
        <v>121</v>
      </c>
      <c r="E154" s="4" t="s">
        <v>87</v>
      </c>
      <c r="F154" s="15">
        <v>87.9</v>
      </c>
      <c r="G154" s="15">
        <v>87.9</v>
      </c>
      <c r="H154" s="15">
        <f t="shared" si="7"/>
        <v>100</v>
      </c>
    </row>
    <row r="155" spans="1:8" ht="36">
      <c r="A155" s="3">
        <f t="shared" si="5"/>
        <v>142</v>
      </c>
      <c r="B155" s="19"/>
      <c r="C155" s="19"/>
      <c r="D155" s="3">
        <v>129</v>
      </c>
      <c r="E155" s="4" t="s">
        <v>88</v>
      </c>
      <c r="F155" s="15">
        <v>26.6</v>
      </c>
      <c r="G155" s="15">
        <v>26.6</v>
      </c>
      <c r="H155" s="15">
        <f t="shared" si="7"/>
        <v>100</v>
      </c>
    </row>
    <row r="156" spans="1:8" ht="12.75">
      <c r="A156" s="3">
        <f t="shared" si="5"/>
        <v>143</v>
      </c>
      <c r="B156" s="19"/>
      <c r="C156" s="19"/>
      <c r="D156" s="3">
        <v>244</v>
      </c>
      <c r="E156" s="4" t="s">
        <v>118</v>
      </c>
      <c r="F156" s="15">
        <v>0.7</v>
      </c>
      <c r="G156" s="15">
        <v>0.7</v>
      </c>
      <c r="H156" s="15">
        <f t="shared" si="7"/>
        <v>100</v>
      </c>
    </row>
    <row r="157" spans="1:8" ht="24">
      <c r="A157" s="3">
        <f t="shared" si="5"/>
        <v>144</v>
      </c>
      <c r="B157" s="19" t="s">
        <v>245</v>
      </c>
      <c r="C157" s="19" t="s">
        <v>160</v>
      </c>
      <c r="D157" s="3"/>
      <c r="E157" s="4" t="s">
        <v>398</v>
      </c>
      <c r="F157" s="15">
        <f aca="true" t="shared" si="8" ref="F157:G159">F158</f>
        <v>952.7</v>
      </c>
      <c r="G157" s="15">
        <f t="shared" si="8"/>
        <v>952.7</v>
      </c>
      <c r="H157" s="15">
        <f t="shared" si="7"/>
        <v>100</v>
      </c>
    </row>
    <row r="158" spans="1:9" s="1" customFormat="1" ht="24">
      <c r="A158" s="13">
        <f t="shared" si="5"/>
        <v>145</v>
      </c>
      <c r="B158" s="18" t="s">
        <v>246</v>
      </c>
      <c r="C158" s="18" t="s">
        <v>394</v>
      </c>
      <c r="D158" s="13"/>
      <c r="E158" s="36" t="s">
        <v>395</v>
      </c>
      <c r="F158" s="10">
        <f t="shared" si="8"/>
        <v>952.7</v>
      </c>
      <c r="G158" s="10">
        <f t="shared" si="8"/>
        <v>952.7</v>
      </c>
      <c r="H158" s="10">
        <f t="shared" si="7"/>
        <v>100</v>
      </c>
      <c r="I158" s="59"/>
    </row>
    <row r="159" spans="1:9" s="1" customFormat="1" ht="15.75" customHeight="1">
      <c r="A159" s="3">
        <f t="shared" si="5"/>
        <v>146</v>
      </c>
      <c r="B159" s="19" t="s">
        <v>245</v>
      </c>
      <c r="C159" s="19" t="s">
        <v>397</v>
      </c>
      <c r="D159" s="3"/>
      <c r="E159" s="4" t="s">
        <v>97</v>
      </c>
      <c r="F159" s="15">
        <f t="shared" si="8"/>
        <v>952.7</v>
      </c>
      <c r="G159" s="15">
        <f t="shared" si="8"/>
        <v>952.7</v>
      </c>
      <c r="H159" s="15">
        <f t="shared" si="7"/>
        <v>100</v>
      </c>
      <c r="I159" s="59"/>
    </row>
    <row r="160" spans="1:9" s="1" customFormat="1" ht="24">
      <c r="A160" s="3">
        <f t="shared" si="5"/>
        <v>147</v>
      </c>
      <c r="B160" s="19" t="s">
        <v>245</v>
      </c>
      <c r="C160" s="19" t="s">
        <v>397</v>
      </c>
      <c r="D160" s="3">
        <v>240</v>
      </c>
      <c r="E160" s="4" t="s">
        <v>68</v>
      </c>
      <c r="F160" s="15">
        <f>F161+F162</f>
        <v>952.7</v>
      </c>
      <c r="G160" s="15">
        <f>G161+G162</f>
        <v>952.7</v>
      </c>
      <c r="H160" s="15">
        <f t="shared" si="7"/>
        <v>100</v>
      </c>
      <c r="I160" s="59"/>
    </row>
    <row r="161" spans="1:8" ht="24">
      <c r="A161" s="3">
        <f t="shared" si="5"/>
        <v>148</v>
      </c>
      <c r="B161" s="19"/>
      <c r="C161" s="19"/>
      <c r="D161" s="3">
        <v>242</v>
      </c>
      <c r="E161" s="4" t="s">
        <v>5</v>
      </c>
      <c r="F161" s="15">
        <v>842.1</v>
      </c>
      <c r="G161" s="15">
        <v>842.1</v>
      </c>
      <c r="H161" s="15">
        <f t="shared" si="7"/>
        <v>100</v>
      </c>
    </row>
    <row r="162" spans="1:8" ht="24">
      <c r="A162" s="3">
        <f t="shared" si="5"/>
        <v>149</v>
      </c>
      <c r="B162" s="19"/>
      <c r="C162" s="19"/>
      <c r="D162" s="3">
        <v>246</v>
      </c>
      <c r="E162" s="4" t="s">
        <v>319</v>
      </c>
      <c r="F162" s="15">
        <v>110.6</v>
      </c>
      <c r="G162" s="15">
        <v>110.6</v>
      </c>
      <c r="H162" s="15">
        <f t="shared" si="7"/>
        <v>100</v>
      </c>
    </row>
    <row r="163" spans="1:8" ht="12.75">
      <c r="A163" s="13">
        <f t="shared" si="5"/>
        <v>150</v>
      </c>
      <c r="B163" s="18" t="s">
        <v>245</v>
      </c>
      <c r="C163" s="18">
        <v>5000000000</v>
      </c>
      <c r="D163" s="13"/>
      <c r="E163" s="14" t="s">
        <v>35</v>
      </c>
      <c r="F163" s="10">
        <f>F164+F166</f>
        <v>10807.4</v>
      </c>
      <c r="G163" s="10">
        <f>G164+G166</f>
        <v>10807.4</v>
      </c>
      <c r="H163" s="10">
        <f t="shared" si="7"/>
        <v>100</v>
      </c>
    </row>
    <row r="164" spans="1:8" ht="36">
      <c r="A164" s="3">
        <f t="shared" si="5"/>
        <v>151</v>
      </c>
      <c r="B164" s="19" t="s">
        <v>245</v>
      </c>
      <c r="C164" s="19" t="s">
        <v>522</v>
      </c>
      <c r="D164" s="3"/>
      <c r="E164" s="4" t="s">
        <v>523</v>
      </c>
      <c r="F164" s="15">
        <f>F165</f>
        <v>10757.4</v>
      </c>
      <c r="G164" s="15">
        <f>G165</f>
        <v>10757.4</v>
      </c>
      <c r="H164" s="15">
        <f t="shared" si="7"/>
        <v>100</v>
      </c>
    </row>
    <row r="165" spans="1:8" ht="24">
      <c r="A165" s="3">
        <f t="shared" si="5"/>
        <v>152</v>
      </c>
      <c r="B165" s="19" t="s">
        <v>245</v>
      </c>
      <c r="C165" s="19" t="s">
        <v>522</v>
      </c>
      <c r="D165" s="3">
        <v>831</v>
      </c>
      <c r="E165" s="4" t="s">
        <v>117</v>
      </c>
      <c r="F165" s="15">
        <v>10757.4</v>
      </c>
      <c r="G165" s="15">
        <v>10757.4</v>
      </c>
      <c r="H165" s="15">
        <f t="shared" si="7"/>
        <v>100</v>
      </c>
    </row>
    <row r="166" spans="1:8" ht="24">
      <c r="A166" s="3">
        <f t="shared" si="5"/>
        <v>153</v>
      </c>
      <c r="B166" s="19" t="s">
        <v>245</v>
      </c>
      <c r="C166" s="19">
        <v>5000021100</v>
      </c>
      <c r="D166" s="3"/>
      <c r="E166" s="4" t="s">
        <v>79</v>
      </c>
      <c r="F166" s="15">
        <f>F167</f>
        <v>50</v>
      </c>
      <c r="G166" s="15">
        <f>G167</f>
        <v>50</v>
      </c>
      <c r="H166" s="15">
        <f t="shared" si="7"/>
        <v>100</v>
      </c>
    </row>
    <row r="167" spans="1:8" ht="12.75">
      <c r="A167" s="3">
        <f t="shared" si="5"/>
        <v>154</v>
      </c>
      <c r="B167" s="19" t="s">
        <v>245</v>
      </c>
      <c r="C167" s="19">
        <v>5000021100</v>
      </c>
      <c r="D167" s="3">
        <v>853</v>
      </c>
      <c r="E167" s="4" t="s">
        <v>86</v>
      </c>
      <c r="F167" s="15">
        <v>50</v>
      </c>
      <c r="G167" s="15">
        <v>50</v>
      </c>
      <c r="H167" s="15">
        <f t="shared" si="7"/>
        <v>100</v>
      </c>
    </row>
    <row r="168" spans="1:9" s="27" customFormat="1" ht="12.75">
      <c r="A168" s="13">
        <f t="shared" si="5"/>
        <v>155</v>
      </c>
      <c r="B168" s="18" t="s">
        <v>530</v>
      </c>
      <c r="C168" s="18"/>
      <c r="D168" s="13"/>
      <c r="E168" s="13" t="s">
        <v>531</v>
      </c>
      <c r="F168" s="10">
        <f aca="true" t="shared" si="9" ref="F168:G170">F169</f>
        <v>5</v>
      </c>
      <c r="G168" s="10">
        <f t="shared" si="9"/>
        <v>5</v>
      </c>
      <c r="H168" s="10">
        <f t="shared" si="7"/>
        <v>100</v>
      </c>
      <c r="I168" s="67"/>
    </row>
    <row r="169" spans="1:9" s="27" customFormat="1" ht="12.75">
      <c r="A169" s="13">
        <f t="shared" si="5"/>
        <v>156</v>
      </c>
      <c r="B169" s="18" t="s">
        <v>532</v>
      </c>
      <c r="C169" s="18"/>
      <c r="D169" s="13"/>
      <c r="E169" s="14" t="s">
        <v>533</v>
      </c>
      <c r="F169" s="10">
        <f t="shared" si="9"/>
        <v>5</v>
      </c>
      <c r="G169" s="10">
        <f t="shared" si="9"/>
        <v>5</v>
      </c>
      <c r="H169" s="10">
        <f t="shared" si="7"/>
        <v>100</v>
      </c>
      <c r="I169" s="67"/>
    </row>
    <row r="170" spans="1:9" s="27" customFormat="1" ht="12.75">
      <c r="A170" s="13">
        <f t="shared" si="5"/>
        <v>157</v>
      </c>
      <c r="B170" s="18" t="s">
        <v>532</v>
      </c>
      <c r="C170" s="18">
        <v>5000000000</v>
      </c>
      <c r="D170" s="13"/>
      <c r="E170" s="14" t="s">
        <v>35</v>
      </c>
      <c r="F170" s="10">
        <f t="shared" si="9"/>
        <v>5</v>
      </c>
      <c r="G170" s="10">
        <f t="shared" si="9"/>
        <v>5</v>
      </c>
      <c r="H170" s="10">
        <f t="shared" si="7"/>
        <v>100</v>
      </c>
      <c r="I170" s="67"/>
    </row>
    <row r="171" spans="1:8" ht="12.75">
      <c r="A171" s="3">
        <f t="shared" si="5"/>
        <v>158</v>
      </c>
      <c r="B171" s="19" t="s">
        <v>532</v>
      </c>
      <c r="C171" s="19" t="s">
        <v>534</v>
      </c>
      <c r="D171" s="3"/>
      <c r="E171" s="4" t="s">
        <v>535</v>
      </c>
      <c r="F171" s="15">
        <f>F172+F173</f>
        <v>5</v>
      </c>
      <c r="G171" s="15">
        <f>G172+G173</f>
        <v>5</v>
      </c>
      <c r="H171" s="15">
        <f t="shared" si="7"/>
        <v>100</v>
      </c>
    </row>
    <row r="172" spans="1:8" ht="12.75">
      <c r="A172" s="3">
        <f t="shared" si="5"/>
        <v>159</v>
      </c>
      <c r="B172" s="19" t="s">
        <v>532</v>
      </c>
      <c r="C172" s="19" t="s">
        <v>534</v>
      </c>
      <c r="D172" s="3">
        <v>244</v>
      </c>
      <c r="E172" s="4" t="s">
        <v>118</v>
      </c>
      <c r="F172" s="15">
        <v>0.6</v>
      </c>
      <c r="G172" s="15">
        <v>0.6</v>
      </c>
      <c r="H172" s="15">
        <f t="shared" si="7"/>
        <v>100</v>
      </c>
    </row>
    <row r="173" spans="1:8" ht="12.75">
      <c r="A173" s="3">
        <f t="shared" si="5"/>
        <v>160</v>
      </c>
      <c r="B173" s="19"/>
      <c r="C173" s="19"/>
      <c r="D173" s="3">
        <v>622</v>
      </c>
      <c r="E173" s="4" t="s">
        <v>297</v>
      </c>
      <c r="F173" s="15">
        <v>4.4</v>
      </c>
      <c r="G173" s="15">
        <v>4.4</v>
      </c>
      <c r="H173" s="15">
        <f t="shared" si="7"/>
        <v>100</v>
      </c>
    </row>
    <row r="174" spans="1:13" s="1" customFormat="1" ht="24">
      <c r="A174" s="13">
        <f t="shared" si="5"/>
        <v>161</v>
      </c>
      <c r="B174" s="18" t="s">
        <v>247</v>
      </c>
      <c r="C174" s="18"/>
      <c r="D174" s="13"/>
      <c r="E174" s="13" t="s">
        <v>11</v>
      </c>
      <c r="F174" s="10">
        <f>F175+F196</f>
        <v>9729.300000000001</v>
      </c>
      <c r="G174" s="10">
        <f>G175+G196</f>
        <v>9340.2</v>
      </c>
      <c r="H174" s="10">
        <f t="shared" si="7"/>
        <v>96.00074003268477</v>
      </c>
      <c r="I174" s="61"/>
      <c r="M174" s="1" t="s">
        <v>157</v>
      </c>
    </row>
    <row r="175" spans="1:9" s="1" customFormat="1" ht="24">
      <c r="A175" s="13">
        <f t="shared" si="5"/>
        <v>162</v>
      </c>
      <c r="B175" s="18" t="s">
        <v>303</v>
      </c>
      <c r="C175" s="18"/>
      <c r="D175" s="13"/>
      <c r="E175" s="14" t="s">
        <v>304</v>
      </c>
      <c r="F175" s="10">
        <f>F176</f>
        <v>9423.6</v>
      </c>
      <c r="G175" s="10">
        <f>G176</f>
        <v>9059.1</v>
      </c>
      <c r="H175" s="10">
        <f t="shared" si="7"/>
        <v>96.13205144530752</v>
      </c>
      <c r="I175" s="61"/>
    </row>
    <row r="176" spans="1:9" s="1" customFormat="1" ht="24">
      <c r="A176" s="3">
        <f t="shared" si="5"/>
        <v>163</v>
      </c>
      <c r="B176" s="19" t="s">
        <v>303</v>
      </c>
      <c r="C176" s="19" t="s">
        <v>161</v>
      </c>
      <c r="D176" s="13"/>
      <c r="E176" s="4" t="s">
        <v>339</v>
      </c>
      <c r="F176" s="15">
        <f>F177</f>
        <v>9423.6</v>
      </c>
      <c r="G176" s="15">
        <f>G177</f>
        <v>9059.1</v>
      </c>
      <c r="H176" s="15">
        <f t="shared" si="7"/>
        <v>96.13205144530752</v>
      </c>
      <c r="I176" s="61"/>
    </row>
    <row r="177" spans="1:9" s="1" customFormat="1" ht="24">
      <c r="A177" s="13">
        <f t="shared" si="5"/>
        <v>164</v>
      </c>
      <c r="B177" s="18" t="s">
        <v>303</v>
      </c>
      <c r="C177" s="18" t="s">
        <v>173</v>
      </c>
      <c r="D177" s="13"/>
      <c r="E177" s="14" t="s">
        <v>344</v>
      </c>
      <c r="F177" s="10">
        <f>F178+F188+F190+F194</f>
        <v>9423.6</v>
      </c>
      <c r="G177" s="10">
        <f>G178+G188+G190+G194</f>
        <v>9059.1</v>
      </c>
      <c r="H177" s="10">
        <f t="shared" si="7"/>
        <v>96.13205144530752</v>
      </c>
      <c r="I177" s="61"/>
    </row>
    <row r="178" spans="1:9" s="1" customFormat="1" ht="24">
      <c r="A178" s="3">
        <f t="shared" si="5"/>
        <v>165</v>
      </c>
      <c r="B178" s="19" t="s">
        <v>303</v>
      </c>
      <c r="C178" s="19" t="s">
        <v>174</v>
      </c>
      <c r="D178" s="28"/>
      <c r="E178" s="29" t="s">
        <v>374</v>
      </c>
      <c r="F178" s="15">
        <f>F179+F183+F187</f>
        <v>8979.7</v>
      </c>
      <c r="G178" s="15">
        <f>G179+G183+G187</f>
        <v>8625.7</v>
      </c>
      <c r="H178" s="15">
        <f t="shared" si="7"/>
        <v>96.05777475862223</v>
      </c>
      <c r="I178" s="59"/>
    </row>
    <row r="179" spans="1:9" s="1" customFormat="1" ht="12.75">
      <c r="A179" s="3">
        <f t="shared" si="5"/>
        <v>166</v>
      </c>
      <c r="B179" s="19" t="s">
        <v>303</v>
      </c>
      <c r="C179" s="19" t="s">
        <v>174</v>
      </c>
      <c r="D179" s="3">
        <v>110</v>
      </c>
      <c r="E179" s="29" t="s">
        <v>69</v>
      </c>
      <c r="F179" s="15">
        <f>F180+F181+F182</f>
        <v>7382.1</v>
      </c>
      <c r="G179" s="15">
        <f>G180+G181+G182</f>
        <v>7207.3</v>
      </c>
      <c r="H179" s="15">
        <f t="shared" si="7"/>
        <v>97.6321101041709</v>
      </c>
      <c r="I179" s="59"/>
    </row>
    <row r="180" spans="1:9" s="1" customFormat="1" ht="12.75">
      <c r="A180" s="3">
        <f t="shared" si="5"/>
        <v>167</v>
      </c>
      <c r="B180" s="23"/>
      <c r="C180" s="23"/>
      <c r="D180" s="3">
        <v>111</v>
      </c>
      <c r="E180" s="4" t="s">
        <v>89</v>
      </c>
      <c r="F180" s="15">
        <v>5477.7</v>
      </c>
      <c r="G180" s="15">
        <v>5475.6</v>
      </c>
      <c r="H180" s="15">
        <f t="shared" si="7"/>
        <v>99.96166274166166</v>
      </c>
      <c r="I180" s="59"/>
    </row>
    <row r="181" spans="1:9" s="1" customFormat="1" ht="24">
      <c r="A181" s="3">
        <f t="shared" si="5"/>
        <v>168</v>
      </c>
      <c r="B181" s="23"/>
      <c r="C181" s="23"/>
      <c r="D181" s="3">
        <v>112</v>
      </c>
      <c r="E181" s="4" t="s">
        <v>90</v>
      </c>
      <c r="F181" s="15">
        <v>272.5</v>
      </c>
      <c r="G181" s="15">
        <v>119.9</v>
      </c>
      <c r="H181" s="15">
        <f t="shared" si="7"/>
        <v>44</v>
      </c>
      <c r="I181" s="59"/>
    </row>
    <row r="182" spans="1:9" s="1" customFormat="1" ht="24">
      <c r="A182" s="3">
        <f t="shared" si="5"/>
        <v>169</v>
      </c>
      <c r="B182" s="19"/>
      <c r="C182" s="19"/>
      <c r="D182" s="3">
        <v>119</v>
      </c>
      <c r="E182" s="4" t="s">
        <v>91</v>
      </c>
      <c r="F182" s="15">
        <v>1631.9</v>
      </c>
      <c r="G182" s="15">
        <v>1611.8</v>
      </c>
      <c r="H182" s="15">
        <f t="shared" si="7"/>
        <v>98.76830688154911</v>
      </c>
      <c r="I182" s="59"/>
    </row>
    <row r="183" spans="1:9" s="1" customFormat="1" ht="24">
      <c r="A183" s="3">
        <f aca="true" t="shared" si="10" ref="A183:A240">A182+1</f>
        <v>170</v>
      </c>
      <c r="B183" s="19"/>
      <c r="C183" s="19"/>
      <c r="D183" s="3">
        <v>240</v>
      </c>
      <c r="E183" s="4" t="s">
        <v>85</v>
      </c>
      <c r="F183" s="15">
        <f>SUM(F184:F186)</f>
        <v>1547.6000000000001</v>
      </c>
      <c r="G183" s="15">
        <f>SUM(G184:G186)</f>
        <v>1368.4</v>
      </c>
      <c r="H183" s="15">
        <f t="shared" si="7"/>
        <v>88.42078056345308</v>
      </c>
      <c r="I183" s="59"/>
    </row>
    <row r="184" spans="1:9" s="1" customFormat="1" ht="24">
      <c r="A184" s="3">
        <f t="shared" si="10"/>
        <v>171</v>
      </c>
      <c r="B184" s="19"/>
      <c r="C184" s="19"/>
      <c r="D184" s="3">
        <v>242</v>
      </c>
      <c r="E184" s="4" t="s">
        <v>2</v>
      </c>
      <c r="F184" s="15">
        <v>1017.9</v>
      </c>
      <c r="G184" s="15">
        <v>839.3</v>
      </c>
      <c r="H184" s="15">
        <f t="shared" si="7"/>
        <v>82.45407210924452</v>
      </c>
      <c r="I184" s="59"/>
    </row>
    <row r="185" spans="1:9" s="1" customFormat="1" ht="24">
      <c r="A185" s="3">
        <f t="shared" si="10"/>
        <v>172</v>
      </c>
      <c r="B185" s="19"/>
      <c r="C185" s="19"/>
      <c r="D185" s="3">
        <v>243</v>
      </c>
      <c r="E185" s="4" t="s">
        <v>40</v>
      </c>
      <c r="F185" s="15">
        <v>59.5</v>
      </c>
      <c r="G185" s="15">
        <v>59.5</v>
      </c>
      <c r="H185" s="15">
        <f t="shared" si="7"/>
        <v>100</v>
      </c>
      <c r="I185" s="59"/>
    </row>
    <row r="186" spans="1:9" s="1" customFormat="1" ht="12.75">
      <c r="A186" s="3">
        <f t="shared" si="10"/>
        <v>173</v>
      </c>
      <c r="B186" s="19"/>
      <c r="C186" s="19"/>
      <c r="D186" s="3">
        <v>244</v>
      </c>
      <c r="E186" s="4" t="s">
        <v>118</v>
      </c>
      <c r="F186" s="15">
        <v>470.2</v>
      </c>
      <c r="G186" s="15">
        <v>469.6</v>
      </c>
      <c r="H186" s="15">
        <f t="shared" si="7"/>
        <v>99.87239472564868</v>
      </c>
      <c r="I186" s="59"/>
    </row>
    <row r="187" spans="1:9" s="1" customFormat="1" ht="12.75">
      <c r="A187" s="3">
        <f t="shared" si="10"/>
        <v>174</v>
      </c>
      <c r="B187" s="19"/>
      <c r="C187" s="19"/>
      <c r="D187" s="3">
        <v>853</v>
      </c>
      <c r="E187" s="4" t="s">
        <v>86</v>
      </c>
      <c r="F187" s="15">
        <v>50</v>
      </c>
      <c r="G187" s="15">
        <v>50</v>
      </c>
      <c r="H187" s="15">
        <f t="shared" si="7"/>
        <v>100</v>
      </c>
      <c r="I187" s="59"/>
    </row>
    <row r="188" spans="1:9" s="1" customFormat="1" ht="24">
      <c r="A188" s="3">
        <f t="shared" si="10"/>
        <v>175</v>
      </c>
      <c r="B188" s="19" t="s">
        <v>303</v>
      </c>
      <c r="C188" s="19" t="s">
        <v>175</v>
      </c>
      <c r="D188" s="3"/>
      <c r="E188" s="4" t="s">
        <v>133</v>
      </c>
      <c r="F188" s="15">
        <f>F189</f>
        <v>81.4</v>
      </c>
      <c r="G188" s="15">
        <f>G189</f>
        <v>81.3</v>
      </c>
      <c r="H188" s="15">
        <f t="shared" si="7"/>
        <v>99.87714987714986</v>
      </c>
      <c r="I188" s="59"/>
    </row>
    <row r="189" spans="1:9" s="1" customFormat="1" ht="12.75">
      <c r="A189" s="3">
        <f t="shared" si="10"/>
        <v>176</v>
      </c>
      <c r="B189" s="19" t="s">
        <v>303</v>
      </c>
      <c r="C189" s="19" t="s">
        <v>175</v>
      </c>
      <c r="D189" s="3">
        <v>244</v>
      </c>
      <c r="E189" s="4" t="s">
        <v>118</v>
      </c>
      <c r="F189" s="15">
        <v>81.4</v>
      </c>
      <c r="G189" s="15">
        <v>81.3</v>
      </c>
      <c r="H189" s="15">
        <f t="shared" si="7"/>
        <v>99.87714987714986</v>
      </c>
      <c r="I189" s="59"/>
    </row>
    <row r="190" spans="1:9" s="1" customFormat="1" ht="60">
      <c r="A190" s="3">
        <f t="shared" si="10"/>
        <v>177</v>
      </c>
      <c r="B190" s="19" t="s">
        <v>303</v>
      </c>
      <c r="C190" s="19" t="s">
        <v>480</v>
      </c>
      <c r="D190" s="3"/>
      <c r="E190" s="50" t="s">
        <v>476</v>
      </c>
      <c r="F190" s="15">
        <f>F191</f>
        <v>35.099999999999994</v>
      </c>
      <c r="G190" s="15">
        <f>G191</f>
        <v>24.7</v>
      </c>
      <c r="H190" s="15">
        <f t="shared" si="7"/>
        <v>70.37037037037038</v>
      </c>
      <c r="I190" s="61"/>
    </row>
    <row r="191" spans="1:9" s="1" customFormat="1" ht="12.75">
      <c r="A191" s="3">
        <f t="shared" si="10"/>
        <v>178</v>
      </c>
      <c r="B191" s="19" t="s">
        <v>303</v>
      </c>
      <c r="C191" s="19" t="s">
        <v>480</v>
      </c>
      <c r="D191" s="3">
        <v>110</v>
      </c>
      <c r="E191" s="50" t="s">
        <v>69</v>
      </c>
      <c r="F191" s="15">
        <f>F192+F193</f>
        <v>35.099999999999994</v>
      </c>
      <c r="G191" s="15">
        <f>G192+G193</f>
        <v>24.7</v>
      </c>
      <c r="H191" s="15">
        <f t="shared" si="7"/>
        <v>70.37037037037038</v>
      </c>
      <c r="I191" s="61"/>
    </row>
    <row r="192" spans="1:9" s="1" customFormat="1" ht="12.75">
      <c r="A192" s="3">
        <f t="shared" si="10"/>
        <v>179</v>
      </c>
      <c r="B192" s="19"/>
      <c r="C192" s="19"/>
      <c r="D192" s="3">
        <v>111</v>
      </c>
      <c r="E192" s="50" t="s">
        <v>506</v>
      </c>
      <c r="F192" s="15">
        <v>26.9</v>
      </c>
      <c r="G192" s="15">
        <v>19</v>
      </c>
      <c r="H192" s="15">
        <f t="shared" si="7"/>
        <v>70.63197026022306</v>
      </c>
      <c r="I192" s="61"/>
    </row>
    <row r="193" spans="1:9" s="1" customFormat="1" ht="24">
      <c r="A193" s="3">
        <f t="shared" si="10"/>
        <v>180</v>
      </c>
      <c r="B193" s="19"/>
      <c r="C193" s="19"/>
      <c r="D193" s="3">
        <v>119</v>
      </c>
      <c r="E193" s="50" t="s">
        <v>507</v>
      </c>
      <c r="F193" s="15">
        <v>8.2</v>
      </c>
      <c r="G193" s="15">
        <v>5.7</v>
      </c>
      <c r="H193" s="15">
        <f t="shared" si="7"/>
        <v>69.51219512195122</v>
      </c>
      <c r="I193" s="59"/>
    </row>
    <row r="194" spans="1:9" s="1" customFormat="1" ht="12.75">
      <c r="A194" s="3">
        <f t="shared" si="10"/>
        <v>181</v>
      </c>
      <c r="B194" s="19" t="s">
        <v>303</v>
      </c>
      <c r="C194" s="19" t="s">
        <v>441</v>
      </c>
      <c r="D194" s="3"/>
      <c r="E194" s="4" t="s">
        <v>442</v>
      </c>
      <c r="F194" s="15">
        <f>F195</f>
        <v>327.4</v>
      </c>
      <c r="G194" s="15">
        <f>G195</f>
        <v>327.4</v>
      </c>
      <c r="H194" s="15">
        <f t="shared" si="7"/>
        <v>100</v>
      </c>
      <c r="I194" s="59"/>
    </row>
    <row r="195" spans="1:9" s="1" customFormat="1" ht="24">
      <c r="A195" s="3">
        <f t="shared" si="10"/>
        <v>182</v>
      </c>
      <c r="B195" s="19" t="s">
        <v>303</v>
      </c>
      <c r="C195" s="19" t="s">
        <v>441</v>
      </c>
      <c r="D195" s="3">
        <v>521</v>
      </c>
      <c r="E195" s="4" t="s">
        <v>443</v>
      </c>
      <c r="F195" s="15">
        <v>327.4</v>
      </c>
      <c r="G195" s="15">
        <v>327.4</v>
      </c>
      <c r="H195" s="15">
        <f t="shared" si="7"/>
        <v>100</v>
      </c>
      <c r="I195" s="59"/>
    </row>
    <row r="196" spans="1:9" s="1" customFormat="1" ht="24">
      <c r="A196" s="13">
        <f t="shared" si="10"/>
        <v>183</v>
      </c>
      <c r="B196" s="18" t="s">
        <v>248</v>
      </c>
      <c r="C196" s="18"/>
      <c r="D196" s="13"/>
      <c r="E196" s="14" t="s">
        <v>12</v>
      </c>
      <c r="F196" s="10">
        <f aca="true" t="shared" si="11" ref="F196:G199">F197</f>
        <v>305.7</v>
      </c>
      <c r="G196" s="10">
        <f t="shared" si="11"/>
        <v>281.1</v>
      </c>
      <c r="H196" s="10">
        <f t="shared" si="7"/>
        <v>91.95289499509323</v>
      </c>
      <c r="I196" s="59"/>
    </row>
    <row r="197" spans="1:9" s="1" customFormat="1" ht="24">
      <c r="A197" s="3">
        <f t="shared" si="10"/>
        <v>184</v>
      </c>
      <c r="B197" s="19" t="s">
        <v>248</v>
      </c>
      <c r="C197" s="19" t="s">
        <v>161</v>
      </c>
      <c r="D197" s="13"/>
      <c r="E197" s="4" t="s">
        <v>339</v>
      </c>
      <c r="F197" s="15">
        <f t="shared" si="11"/>
        <v>305.7</v>
      </c>
      <c r="G197" s="15">
        <f t="shared" si="11"/>
        <v>281.1</v>
      </c>
      <c r="H197" s="15">
        <f t="shared" si="7"/>
        <v>91.95289499509323</v>
      </c>
      <c r="I197" s="59"/>
    </row>
    <row r="198" spans="1:9" s="1" customFormat="1" ht="24">
      <c r="A198" s="13">
        <f t="shared" si="10"/>
        <v>185</v>
      </c>
      <c r="B198" s="18" t="s">
        <v>248</v>
      </c>
      <c r="C198" s="18" t="s">
        <v>173</v>
      </c>
      <c r="D198" s="13"/>
      <c r="E198" s="14" t="s">
        <v>344</v>
      </c>
      <c r="F198" s="10">
        <f t="shared" si="11"/>
        <v>305.7</v>
      </c>
      <c r="G198" s="10">
        <f t="shared" si="11"/>
        <v>281.1</v>
      </c>
      <c r="H198" s="10">
        <f t="shared" si="7"/>
        <v>91.95289499509323</v>
      </c>
      <c r="I198" s="59"/>
    </row>
    <row r="199" spans="1:9" s="1" customFormat="1" ht="36">
      <c r="A199" s="3">
        <f t="shared" si="10"/>
        <v>186</v>
      </c>
      <c r="B199" s="19" t="s">
        <v>248</v>
      </c>
      <c r="C199" s="19" t="s">
        <v>176</v>
      </c>
      <c r="D199" s="3"/>
      <c r="E199" s="4" t="s">
        <v>138</v>
      </c>
      <c r="F199" s="15">
        <f t="shared" si="11"/>
        <v>305.7</v>
      </c>
      <c r="G199" s="15">
        <f t="shared" si="11"/>
        <v>281.1</v>
      </c>
      <c r="H199" s="15">
        <f t="shared" si="7"/>
        <v>91.95289499509323</v>
      </c>
      <c r="I199" s="59"/>
    </row>
    <row r="200" spans="1:9" s="27" customFormat="1" ht="12.75">
      <c r="A200" s="3">
        <f t="shared" si="10"/>
        <v>187</v>
      </c>
      <c r="B200" s="19" t="s">
        <v>248</v>
      </c>
      <c r="C200" s="19" t="s">
        <v>176</v>
      </c>
      <c r="D200" s="3">
        <v>244</v>
      </c>
      <c r="E200" s="4" t="s">
        <v>118</v>
      </c>
      <c r="F200" s="15">
        <v>305.7</v>
      </c>
      <c r="G200" s="15">
        <v>281.1</v>
      </c>
      <c r="H200" s="15">
        <f t="shared" si="7"/>
        <v>91.95289499509323</v>
      </c>
      <c r="I200" s="67"/>
    </row>
    <row r="201" spans="1:9" s="27" customFormat="1" ht="12.75">
      <c r="A201" s="13">
        <f t="shared" si="10"/>
        <v>188</v>
      </c>
      <c r="B201" s="18" t="s">
        <v>249</v>
      </c>
      <c r="C201" s="18"/>
      <c r="D201" s="13"/>
      <c r="E201" s="13" t="s">
        <v>13</v>
      </c>
      <c r="F201" s="10">
        <f>F202+F209+F214+F231</f>
        <v>20969.300000000003</v>
      </c>
      <c r="G201" s="10">
        <f>G202+G209+G214+G231</f>
        <v>18880.5</v>
      </c>
      <c r="H201" s="10">
        <f t="shared" si="7"/>
        <v>90.03877096517289</v>
      </c>
      <c r="I201" s="67"/>
    </row>
    <row r="202" spans="1:9" s="1" customFormat="1" ht="12.75">
      <c r="A202" s="13">
        <f t="shared" si="10"/>
        <v>189</v>
      </c>
      <c r="B202" s="18" t="s">
        <v>250</v>
      </c>
      <c r="C202" s="18"/>
      <c r="D202" s="13"/>
      <c r="E202" s="14" t="s">
        <v>14</v>
      </c>
      <c r="F202" s="10">
        <f>F203</f>
        <v>442.3</v>
      </c>
      <c r="G202" s="10">
        <f>G203</f>
        <v>371.9</v>
      </c>
      <c r="H202" s="10">
        <f t="shared" si="7"/>
        <v>84.08320144698168</v>
      </c>
      <c r="I202" s="59"/>
    </row>
    <row r="203" spans="1:9" s="27" customFormat="1" ht="24">
      <c r="A203" s="3">
        <f t="shared" si="10"/>
        <v>190</v>
      </c>
      <c r="B203" s="19" t="s">
        <v>250</v>
      </c>
      <c r="C203" s="19" t="s">
        <v>161</v>
      </c>
      <c r="D203" s="13"/>
      <c r="E203" s="4" t="s">
        <v>339</v>
      </c>
      <c r="F203" s="15">
        <f>F204</f>
        <v>442.3</v>
      </c>
      <c r="G203" s="15">
        <f>G204</f>
        <v>371.9</v>
      </c>
      <c r="H203" s="15">
        <f t="shared" si="7"/>
        <v>84.08320144698168</v>
      </c>
      <c r="I203" s="67"/>
    </row>
    <row r="204" spans="1:9" s="1" customFormat="1" ht="24">
      <c r="A204" s="13">
        <f t="shared" si="10"/>
        <v>191</v>
      </c>
      <c r="B204" s="18" t="s">
        <v>250</v>
      </c>
      <c r="C204" s="18" t="s">
        <v>177</v>
      </c>
      <c r="D204" s="13"/>
      <c r="E204" s="30" t="s">
        <v>345</v>
      </c>
      <c r="F204" s="10">
        <f>F205+F207</f>
        <v>442.3</v>
      </c>
      <c r="G204" s="10">
        <f>G205+G207</f>
        <v>371.9</v>
      </c>
      <c r="H204" s="10">
        <f t="shared" si="7"/>
        <v>84.08320144698168</v>
      </c>
      <c r="I204" s="59"/>
    </row>
    <row r="205" spans="1:9" s="1" customFormat="1" ht="36">
      <c r="A205" s="3">
        <f t="shared" si="10"/>
        <v>192</v>
      </c>
      <c r="B205" s="19" t="s">
        <v>250</v>
      </c>
      <c r="C205" s="19" t="s">
        <v>178</v>
      </c>
      <c r="D205" s="3"/>
      <c r="E205" s="4" t="s">
        <v>291</v>
      </c>
      <c r="F205" s="15">
        <f>F206</f>
        <v>340.5</v>
      </c>
      <c r="G205" s="15">
        <f>G206</f>
        <v>320.9</v>
      </c>
      <c r="H205" s="15">
        <f t="shared" si="7"/>
        <v>94.24375917767988</v>
      </c>
      <c r="I205" s="59"/>
    </row>
    <row r="206" spans="1:12" s="27" customFormat="1" ht="12.75">
      <c r="A206" s="3">
        <f t="shared" si="10"/>
        <v>193</v>
      </c>
      <c r="B206" s="19" t="s">
        <v>250</v>
      </c>
      <c r="C206" s="19" t="s">
        <v>178</v>
      </c>
      <c r="D206" s="3">
        <v>244</v>
      </c>
      <c r="E206" s="4" t="s">
        <v>118</v>
      </c>
      <c r="F206" s="15">
        <v>340.5</v>
      </c>
      <c r="G206" s="15">
        <v>320.9</v>
      </c>
      <c r="H206" s="15">
        <f aca="true" t="shared" si="12" ref="H206:H259">G206/F206*100</f>
        <v>94.24375917767988</v>
      </c>
      <c r="I206" s="67"/>
      <c r="J206" s="31"/>
      <c r="K206" s="31"/>
      <c r="L206" s="31"/>
    </row>
    <row r="207" spans="1:12" s="27" customFormat="1" ht="36">
      <c r="A207" s="3">
        <f t="shared" si="10"/>
        <v>194</v>
      </c>
      <c r="B207" s="19" t="s">
        <v>250</v>
      </c>
      <c r="C207" s="19" t="s">
        <v>404</v>
      </c>
      <c r="D207" s="3"/>
      <c r="E207" s="4" t="s">
        <v>403</v>
      </c>
      <c r="F207" s="15">
        <f>F208</f>
        <v>101.8</v>
      </c>
      <c r="G207" s="15">
        <f>G208</f>
        <v>51</v>
      </c>
      <c r="H207" s="15">
        <f t="shared" si="12"/>
        <v>50.09823182711198</v>
      </c>
      <c r="I207" s="67"/>
      <c r="J207" s="31"/>
      <c r="K207" s="31"/>
      <c r="L207" s="31"/>
    </row>
    <row r="208" spans="1:12" s="27" customFormat="1" ht="12.75">
      <c r="A208" s="3">
        <f t="shared" si="10"/>
        <v>195</v>
      </c>
      <c r="B208" s="19" t="s">
        <v>250</v>
      </c>
      <c r="C208" s="19" t="s">
        <v>404</v>
      </c>
      <c r="D208" s="3">
        <v>244</v>
      </c>
      <c r="E208" s="4" t="s">
        <v>118</v>
      </c>
      <c r="F208" s="15">
        <v>101.8</v>
      </c>
      <c r="G208" s="15">
        <v>51</v>
      </c>
      <c r="H208" s="15">
        <f t="shared" si="12"/>
        <v>50.09823182711198</v>
      </c>
      <c r="I208" s="67"/>
      <c r="J208" s="31"/>
      <c r="K208" s="31"/>
      <c r="L208" s="31"/>
    </row>
    <row r="209" spans="1:12" s="1" customFormat="1" ht="12.75">
      <c r="A209" s="13">
        <f t="shared" si="10"/>
        <v>196</v>
      </c>
      <c r="B209" s="18" t="s">
        <v>251</v>
      </c>
      <c r="C209" s="18"/>
      <c r="D209" s="13"/>
      <c r="E209" s="14" t="s">
        <v>15</v>
      </c>
      <c r="F209" s="10">
        <f aca="true" t="shared" si="13" ref="F209:G212">F210</f>
        <v>11812.7</v>
      </c>
      <c r="G209" s="10">
        <f t="shared" si="13"/>
        <v>11812.6</v>
      </c>
      <c r="H209" s="10">
        <f t="shared" si="12"/>
        <v>99.9991534534865</v>
      </c>
      <c r="I209" s="59"/>
      <c r="J209" s="32"/>
      <c r="K209" s="32"/>
      <c r="L209" s="32"/>
    </row>
    <row r="210" spans="1:12" s="27" customFormat="1" ht="24">
      <c r="A210" s="3">
        <f t="shared" si="10"/>
        <v>197</v>
      </c>
      <c r="B210" s="19" t="s">
        <v>251</v>
      </c>
      <c r="C210" s="19" t="s">
        <v>161</v>
      </c>
      <c r="D210" s="13"/>
      <c r="E210" s="4" t="s">
        <v>339</v>
      </c>
      <c r="F210" s="15">
        <f t="shared" si="13"/>
        <v>11812.7</v>
      </c>
      <c r="G210" s="15">
        <f t="shared" si="13"/>
        <v>11812.6</v>
      </c>
      <c r="H210" s="15">
        <f t="shared" si="12"/>
        <v>99.9991534534865</v>
      </c>
      <c r="I210" s="67"/>
      <c r="J210" s="31"/>
      <c r="K210" s="31"/>
      <c r="L210" s="31"/>
    </row>
    <row r="211" spans="1:12" s="1" customFormat="1" ht="24">
      <c r="A211" s="13">
        <f t="shared" si="10"/>
        <v>198</v>
      </c>
      <c r="B211" s="18" t="s">
        <v>251</v>
      </c>
      <c r="C211" s="18" t="s">
        <v>180</v>
      </c>
      <c r="D211" s="13"/>
      <c r="E211" s="14" t="s">
        <v>346</v>
      </c>
      <c r="F211" s="10">
        <f>F212</f>
        <v>11812.7</v>
      </c>
      <c r="G211" s="10">
        <f>G212</f>
        <v>11812.6</v>
      </c>
      <c r="H211" s="10">
        <f t="shared" si="12"/>
        <v>99.9991534534865</v>
      </c>
      <c r="I211" s="59"/>
      <c r="J211" s="32"/>
      <c r="K211" s="32"/>
      <c r="L211" s="32"/>
    </row>
    <row r="212" spans="1:9" s="1" customFormat="1" ht="13.5" customHeight="1">
      <c r="A212" s="3">
        <f t="shared" si="10"/>
        <v>199</v>
      </c>
      <c r="B212" s="19" t="s">
        <v>251</v>
      </c>
      <c r="C212" s="19" t="s">
        <v>276</v>
      </c>
      <c r="D212" s="3"/>
      <c r="E212" s="4" t="s">
        <v>137</v>
      </c>
      <c r="F212" s="15">
        <f t="shared" si="13"/>
        <v>11812.7</v>
      </c>
      <c r="G212" s="15">
        <f t="shared" si="13"/>
        <v>11812.6</v>
      </c>
      <c r="H212" s="15">
        <f t="shared" si="12"/>
        <v>99.9991534534865</v>
      </c>
      <c r="I212" s="59"/>
    </row>
    <row r="213" spans="1:9" s="1" customFormat="1" ht="12.75">
      <c r="A213" s="3">
        <f t="shared" si="10"/>
        <v>200</v>
      </c>
      <c r="B213" s="19" t="s">
        <v>251</v>
      </c>
      <c r="C213" s="19" t="s">
        <v>276</v>
      </c>
      <c r="D213" s="3">
        <v>244</v>
      </c>
      <c r="E213" s="4" t="s">
        <v>118</v>
      </c>
      <c r="F213" s="15">
        <v>11812.7</v>
      </c>
      <c r="G213" s="15">
        <v>11812.6</v>
      </c>
      <c r="H213" s="15">
        <f t="shared" si="12"/>
        <v>99.9991534534865</v>
      </c>
      <c r="I213" s="65"/>
    </row>
    <row r="214" spans="1:9" s="1" customFormat="1" ht="12.75">
      <c r="A214" s="13">
        <f t="shared" si="10"/>
        <v>201</v>
      </c>
      <c r="B214" s="18" t="s">
        <v>153</v>
      </c>
      <c r="C214" s="18"/>
      <c r="D214" s="13"/>
      <c r="E214" s="14" t="s">
        <v>60</v>
      </c>
      <c r="F214" s="10">
        <f>F215</f>
        <v>6485.400000000001</v>
      </c>
      <c r="G214" s="10">
        <f>G215</f>
        <v>4467.1</v>
      </c>
      <c r="H214" s="10">
        <f t="shared" si="12"/>
        <v>68.87932895426651</v>
      </c>
      <c r="I214" s="59"/>
    </row>
    <row r="215" spans="1:9" s="27" customFormat="1" ht="24">
      <c r="A215" s="3">
        <f t="shared" si="10"/>
        <v>202</v>
      </c>
      <c r="B215" s="19" t="s">
        <v>153</v>
      </c>
      <c r="C215" s="19" t="s">
        <v>161</v>
      </c>
      <c r="D215" s="13"/>
      <c r="E215" s="4" t="s">
        <v>339</v>
      </c>
      <c r="F215" s="15">
        <f>F216</f>
        <v>6485.400000000001</v>
      </c>
      <c r="G215" s="15">
        <f>G216</f>
        <v>4467.1</v>
      </c>
      <c r="H215" s="15">
        <f t="shared" si="12"/>
        <v>68.87932895426651</v>
      </c>
      <c r="I215" s="67"/>
    </row>
    <row r="216" spans="1:9" s="1" customFormat="1" ht="24">
      <c r="A216" s="13">
        <f t="shared" si="10"/>
        <v>203</v>
      </c>
      <c r="B216" s="18" t="s">
        <v>153</v>
      </c>
      <c r="C216" s="18" t="s">
        <v>180</v>
      </c>
      <c r="D216" s="13"/>
      <c r="E216" s="14" t="s">
        <v>346</v>
      </c>
      <c r="F216" s="10">
        <f>F217+F219+F221+F223+F225+F227+F229</f>
        <v>6485.400000000001</v>
      </c>
      <c r="G216" s="10">
        <f>G217+G219+G221+G223+G225+G227+G229</f>
        <v>4467.1</v>
      </c>
      <c r="H216" s="10">
        <f t="shared" si="12"/>
        <v>68.87932895426651</v>
      </c>
      <c r="I216" s="59"/>
    </row>
    <row r="217" spans="1:9" s="1" customFormat="1" ht="36">
      <c r="A217" s="3">
        <f t="shared" si="10"/>
        <v>204</v>
      </c>
      <c r="B217" s="19" t="s">
        <v>153</v>
      </c>
      <c r="C217" s="19" t="s">
        <v>444</v>
      </c>
      <c r="D217" s="3"/>
      <c r="E217" s="4" t="s">
        <v>445</v>
      </c>
      <c r="F217" s="15">
        <f>F218</f>
        <v>168</v>
      </c>
      <c r="G217" s="15">
        <f>G218</f>
        <v>168</v>
      </c>
      <c r="H217" s="15">
        <f t="shared" si="12"/>
        <v>100</v>
      </c>
      <c r="I217" s="68"/>
    </row>
    <row r="218" spans="1:9" s="1" customFormat="1" ht="12.75">
      <c r="A218" s="3">
        <f t="shared" si="10"/>
        <v>205</v>
      </c>
      <c r="B218" s="19" t="s">
        <v>153</v>
      </c>
      <c r="C218" s="19" t="s">
        <v>444</v>
      </c>
      <c r="D218" s="3">
        <v>244</v>
      </c>
      <c r="E218" s="4" t="s">
        <v>118</v>
      </c>
      <c r="F218" s="15">
        <v>168</v>
      </c>
      <c r="G218" s="15">
        <v>168</v>
      </c>
      <c r="H218" s="15">
        <f t="shared" si="12"/>
        <v>100</v>
      </c>
      <c r="I218" s="68"/>
    </row>
    <row r="219" spans="1:9" s="27" customFormat="1" ht="29.25" customHeight="1">
      <c r="A219" s="3">
        <f t="shared" si="10"/>
        <v>206</v>
      </c>
      <c r="B219" s="19" t="s">
        <v>153</v>
      </c>
      <c r="C219" s="19" t="s">
        <v>181</v>
      </c>
      <c r="D219" s="3"/>
      <c r="E219" s="4" t="s">
        <v>93</v>
      </c>
      <c r="F219" s="15">
        <f>F220</f>
        <v>1822</v>
      </c>
      <c r="G219" s="15">
        <f>G220</f>
        <v>1595.6</v>
      </c>
      <c r="H219" s="15">
        <f t="shared" si="12"/>
        <v>87.57409440175631</v>
      </c>
      <c r="I219" s="69"/>
    </row>
    <row r="220" spans="1:9" s="1" customFormat="1" ht="12.75">
      <c r="A220" s="3">
        <f t="shared" si="10"/>
        <v>207</v>
      </c>
      <c r="B220" s="19" t="s">
        <v>153</v>
      </c>
      <c r="C220" s="19" t="s">
        <v>181</v>
      </c>
      <c r="D220" s="3">
        <v>540</v>
      </c>
      <c r="E220" s="4" t="s">
        <v>10</v>
      </c>
      <c r="F220" s="15">
        <v>1822</v>
      </c>
      <c r="G220" s="15">
        <v>1595.6</v>
      </c>
      <c r="H220" s="15">
        <f t="shared" si="12"/>
        <v>87.57409440175631</v>
      </c>
      <c r="I220" s="68"/>
    </row>
    <row r="221" spans="1:9" s="1" customFormat="1" ht="36">
      <c r="A221" s="3">
        <f t="shared" si="10"/>
        <v>208</v>
      </c>
      <c r="B221" s="19" t="s">
        <v>153</v>
      </c>
      <c r="C221" s="19" t="s">
        <v>182</v>
      </c>
      <c r="D221" s="3"/>
      <c r="E221" s="4" t="s">
        <v>142</v>
      </c>
      <c r="F221" s="15">
        <f>F222</f>
        <v>1791.9</v>
      </c>
      <c r="G221" s="15">
        <f>G222</f>
        <v>0</v>
      </c>
      <c r="H221" s="15">
        <f t="shared" si="12"/>
        <v>0</v>
      </c>
      <c r="I221" s="68"/>
    </row>
    <row r="222" spans="1:9" s="1" customFormat="1" ht="24">
      <c r="A222" s="3">
        <f t="shared" si="10"/>
        <v>209</v>
      </c>
      <c r="B222" s="19" t="s">
        <v>153</v>
      </c>
      <c r="C222" s="19" t="s">
        <v>182</v>
      </c>
      <c r="D222" s="3">
        <v>243</v>
      </c>
      <c r="E222" s="4" t="s">
        <v>40</v>
      </c>
      <c r="F222" s="15">
        <v>1791.9</v>
      </c>
      <c r="G222" s="15">
        <v>0</v>
      </c>
      <c r="H222" s="15">
        <f t="shared" si="12"/>
        <v>0</v>
      </c>
      <c r="I222" s="68"/>
    </row>
    <row r="223" spans="1:9" s="1" customFormat="1" ht="16.5" customHeight="1">
      <c r="A223" s="3">
        <f t="shared" si="10"/>
        <v>210</v>
      </c>
      <c r="B223" s="19" t="s">
        <v>153</v>
      </c>
      <c r="C223" s="19" t="s">
        <v>446</v>
      </c>
      <c r="D223" s="3"/>
      <c r="E223" s="4" t="s">
        <v>447</v>
      </c>
      <c r="F223" s="15">
        <f>F224</f>
        <v>1500</v>
      </c>
      <c r="G223" s="15">
        <f>G224</f>
        <v>1500</v>
      </c>
      <c r="H223" s="15">
        <f t="shared" si="12"/>
        <v>100</v>
      </c>
      <c r="I223" s="68"/>
    </row>
    <row r="224" spans="1:9" s="1" customFormat="1" ht="24">
      <c r="A224" s="3">
        <f t="shared" si="10"/>
        <v>211</v>
      </c>
      <c r="B224" s="19" t="s">
        <v>153</v>
      </c>
      <c r="C224" s="19" t="s">
        <v>446</v>
      </c>
      <c r="D224" s="3">
        <v>521</v>
      </c>
      <c r="E224" s="4" t="s">
        <v>287</v>
      </c>
      <c r="F224" s="15">
        <v>1500</v>
      </c>
      <c r="G224" s="15">
        <v>1500</v>
      </c>
      <c r="H224" s="15">
        <f t="shared" si="12"/>
        <v>100</v>
      </c>
      <c r="I224" s="68"/>
    </row>
    <row r="225" spans="1:9" s="1" customFormat="1" ht="24">
      <c r="A225" s="3">
        <f t="shared" si="10"/>
        <v>212</v>
      </c>
      <c r="B225" s="19" t="s">
        <v>153</v>
      </c>
      <c r="C225" s="19" t="s">
        <v>481</v>
      </c>
      <c r="D225" s="3"/>
      <c r="E225" s="51" t="s">
        <v>482</v>
      </c>
      <c r="F225" s="15">
        <f>F226</f>
        <v>579.6</v>
      </c>
      <c r="G225" s="15">
        <f>G226</f>
        <v>579.6</v>
      </c>
      <c r="H225" s="15">
        <f t="shared" si="12"/>
        <v>100</v>
      </c>
      <c r="I225" s="68"/>
    </row>
    <row r="226" spans="1:9" s="1" customFormat="1" ht="24">
      <c r="A226" s="3">
        <f t="shared" si="10"/>
        <v>213</v>
      </c>
      <c r="B226" s="19" t="s">
        <v>153</v>
      </c>
      <c r="C226" s="19" t="s">
        <v>481</v>
      </c>
      <c r="D226" s="3">
        <v>522</v>
      </c>
      <c r="E226" s="4" t="s">
        <v>317</v>
      </c>
      <c r="F226" s="15">
        <v>579.6</v>
      </c>
      <c r="G226" s="15">
        <v>579.6</v>
      </c>
      <c r="H226" s="15">
        <f t="shared" si="12"/>
        <v>100</v>
      </c>
      <c r="I226" s="68"/>
    </row>
    <row r="227" spans="1:9" s="1" customFormat="1" ht="17.25" customHeight="1">
      <c r="A227" s="3">
        <f t="shared" si="10"/>
        <v>214</v>
      </c>
      <c r="B227" s="19" t="s">
        <v>153</v>
      </c>
      <c r="C227" s="19" t="s">
        <v>483</v>
      </c>
      <c r="D227" s="3"/>
      <c r="E227" s="51" t="s">
        <v>484</v>
      </c>
      <c r="F227" s="15">
        <f>F228</f>
        <v>236.8</v>
      </c>
      <c r="G227" s="15">
        <f>G228</f>
        <v>236.8</v>
      </c>
      <c r="H227" s="15">
        <f t="shared" si="12"/>
        <v>100</v>
      </c>
      <c r="I227" s="68"/>
    </row>
    <row r="228" spans="1:9" s="1" customFormat="1" ht="24">
      <c r="A228" s="3">
        <f t="shared" si="10"/>
        <v>215</v>
      </c>
      <c r="B228" s="19" t="s">
        <v>153</v>
      </c>
      <c r="C228" s="19" t="s">
        <v>483</v>
      </c>
      <c r="D228" s="3">
        <v>522</v>
      </c>
      <c r="E228" s="4" t="s">
        <v>317</v>
      </c>
      <c r="F228" s="15">
        <v>236.8</v>
      </c>
      <c r="G228" s="15">
        <v>236.8</v>
      </c>
      <c r="H228" s="15">
        <f t="shared" si="12"/>
        <v>100</v>
      </c>
      <c r="I228" s="68"/>
    </row>
    <row r="229" spans="1:9" s="1" customFormat="1" ht="24">
      <c r="A229" s="3">
        <f t="shared" si="10"/>
        <v>216</v>
      </c>
      <c r="B229" s="19" t="s">
        <v>153</v>
      </c>
      <c r="C229" s="19" t="s">
        <v>485</v>
      </c>
      <c r="D229" s="3"/>
      <c r="E229" s="51" t="s">
        <v>486</v>
      </c>
      <c r="F229" s="15">
        <f>F230</f>
        <v>387.1</v>
      </c>
      <c r="G229" s="15">
        <f>G230</f>
        <v>387.1</v>
      </c>
      <c r="H229" s="15">
        <f t="shared" si="12"/>
        <v>100</v>
      </c>
      <c r="I229" s="68"/>
    </row>
    <row r="230" spans="1:9" s="1" customFormat="1" ht="24">
      <c r="A230" s="3">
        <f t="shared" si="10"/>
        <v>217</v>
      </c>
      <c r="B230" s="19" t="s">
        <v>153</v>
      </c>
      <c r="C230" s="19" t="s">
        <v>485</v>
      </c>
      <c r="D230" s="3">
        <v>522</v>
      </c>
      <c r="E230" s="4" t="s">
        <v>317</v>
      </c>
      <c r="F230" s="15">
        <v>387.1</v>
      </c>
      <c r="G230" s="15">
        <v>387.1</v>
      </c>
      <c r="H230" s="15">
        <f t="shared" si="12"/>
        <v>100</v>
      </c>
      <c r="I230" s="68"/>
    </row>
    <row r="231" spans="1:9" s="1" customFormat="1" ht="12.75">
      <c r="A231" s="13">
        <f t="shared" si="10"/>
        <v>218</v>
      </c>
      <c r="B231" s="18" t="s">
        <v>154</v>
      </c>
      <c r="C231" s="18"/>
      <c r="D231" s="13"/>
      <c r="E231" s="14" t="s">
        <v>16</v>
      </c>
      <c r="F231" s="10">
        <f>F232</f>
        <v>2228.8999999999996</v>
      </c>
      <c r="G231" s="10">
        <f>G232</f>
        <v>2228.8999999999996</v>
      </c>
      <c r="H231" s="10">
        <f t="shared" si="12"/>
        <v>100</v>
      </c>
      <c r="I231" s="68"/>
    </row>
    <row r="232" spans="1:9" s="1" customFormat="1" ht="24">
      <c r="A232" s="3">
        <f t="shared" si="10"/>
        <v>219</v>
      </c>
      <c r="B232" s="19" t="s">
        <v>154</v>
      </c>
      <c r="C232" s="19" t="s">
        <v>161</v>
      </c>
      <c r="D232" s="13"/>
      <c r="E232" s="4" t="s">
        <v>339</v>
      </c>
      <c r="F232" s="15">
        <f>F233+F242</f>
        <v>2228.8999999999996</v>
      </c>
      <c r="G232" s="15">
        <f>G233+G242</f>
        <v>2228.8999999999996</v>
      </c>
      <c r="H232" s="15">
        <f t="shared" si="12"/>
        <v>100</v>
      </c>
      <c r="I232" s="68"/>
    </row>
    <row r="233" spans="1:9" s="1" customFormat="1" ht="24">
      <c r="A233" s="13">
        <f t="shared" si="10"/>
        <v>220</v>
      </c>
      <c r="B233" s="18" t="s">
        <v>154</v>
      </c>
      <c r="C233" s="18" t="s">
        <v>183</v>
      </c>
      <c r="D233" s="13"/>
      <c r="E233" s="14" t="s">
        <v>347</v>
      </c>
      <c r="F233" s="10">
        <f>F234+F236+F238+F240</f>
        <v>1059.8</v>
      </c>
      <c r="G233" s="10">
        <f>G234+G236+G238+G240</f>
        <v>1059.8</v>
      </c>
      <c r="H233" s="10">
        <f t="shared" si="12"/>
        <v>100</v>
      </c>
      <c r="I233" s="59"/>
    </row>
    <row r="234" spans="1:9" s="1" customFormat="1" ht="24">
      <c r="A234" s="3">
        <f t="shared" si="10"/>
        <v>221</v>
      </c>
      <c r="B234" s="19" t="s">
        <v>154</v>
      </c>
      <c r="C234" s="19" t="s">
        <v>184</v>
      </c>
      <c r="D234" s="3"/>
      <c r="E234" s="4" t="s">
        <v>94</v>
      </c>
      <c r="F234" s="15">
        <f>F235</f>
        <v>300</v>
      </c>
      <c r="G234" s="15">
        <f>G235</f>
        <v>300</v>
      </c>
      <c r="H234" s="15">
        <f t="shared" si="12"/>
        <v>100</v>
      </c>
      <c r="I234" s="59"/>
    </row>
    <row r="235" spans="1:9" s="1" customFormat="1" ht="24">
      <c r="A235" s="3">
        <f t="shared" si="10"/>
        <v>222</v>
      </c>
      <c r="B235" s="19" t="s">
        <v>154</v>
      </c>
      <c r="C235" s="19" t="s">
        <v>184</v>
      </c>
      <c r="D235" s="3">
        <v>633</v>
      </c>
      <c r="E235" s="4" t="s">
        <v>143</v>
      </c>
      <c r="F235" s="15">
        <v>300</v>
      </c>
      <c r="G235" s="15">
        <v>300</v>
      </c>
      <c r="H235" s="15">
        <f t="shared" si="12"/>
        <v>100</v>
      </c>
      <c r="I235" s="59"/>
    </row>
    <row r="236" spans="1:9" s="1" customFormat="1" ht="12.75">
      <c r="A236" s="3">
        <f t="shared" si="10"/>
        <v>223</v>
      </c>
      <c r="B236" s="19" t="s">
        <v>154</v>
      </c>
      <c r="C236" s="19" t="s">
        <v>185</v>
      </c>
      <c r="D236" s="3"/>
      <c r="E236" s="4" t="s">
        <v>61</v>
      </c>
      <c r="F236" s="15">
        <f>F237</f>
        <v>130</v>
      </c>
      <c r="G236" s="15">
        <f>G237</f>
        <v>130</v>
      </c>
      <c r="H236" s="15">
        <f t="shared" si="12"/>
        <v>100</v>
      </c>
      <c r="I236" s="59"/>
    </row>
    <row r="237" spans="1:9" s="1" customFormat="1" ht="12.75">
      <c r="A237" s="3">
        <f t="shared" si="10"/>
        <v>224</v>
      </c>
      <c r="B237" s="19" t="s">
        <v>154</v>
      </c>
      <c r="C237" s="19" t="s">
        <v>185</v>
      </c>
      <c r="D237" s="3">
        <v>244</v>
      </c>
      <c r="E237" s="4" t="s">
        <v>118</v>
      </c>
      <c r="F237" s="15">
        <v>130</v>
      </c>
      <c r="G237" s="15">
        <v>130</v>
      </c>
      <c r="H237" s="15">
        <f t="shared" si="12"/>
        <v>100</v>
      </c>
      <c r="I237" s="59"/>
    </row>
    <row r="238" spans="1:9" s="1" customFormat="1" ht="36">
      <c r="A238" s="3">
        <f t="shared" si="10"/>
        <v>225</v>
      </c>
      <c r="B238" s="19" t="s">
        <v>154</v>
      </c>
      <c r="C238" s="19" t="s">
        <v>399</v>
      </c>
      <c r="D238" s="3"/>
      <c r="E238" s="4" t="s">
        <v>400</v>
      </c>
      <c r="F238" s="15">
        <f>F239</f>
        <v>29.8</v>
      </c>
      <c r="G238" s="15">
        <f>G239</f>
        <v>29.8</v>
      </c>
      <c r="H238" s="15">
        <f t="shared" si="12"/>
        <v>100</v>
      </c>
      <c r="I238" s="59"/>
    </row>
    <row r="239" spans="1:9" s="1" customFormat="1" ht="36">
      <c r="A239" s="3">
        <f t="shared" si="10"/>
        <v>226</v>
      </c>
      <c r="B239" s="19" t="s">
        <v>154</v>
      </c>
      <c r="C239" s="19" t="s">
        <v>399</v>
      </c>
      <c r="D239" s="3">
        <v>811</v>
      </c>
      <c r="E239" s="34" t="s">
        <v>134</v>
      </c>
      <c r="F239" s="15">
        <v>29.8</v>
      </c>
      <c r="G239" s="15">
        <v>29.8</v>
      </c>
      <c r="H239" s="15">
        <f t="shared" si="12"/>
        <v>100</v>
      </c>
      <c r="I239" s="59"/>
    </row>
    <row r="240" spans="1:9" s="1" customFormat="1" ht="36">
      <c r="A240" s="3">
        <f t="shared" si="10"/>
        <v>227</v>
      </c>
      <c r="B240" s="19" t="s">
        <v>154</v>
      </c>
      <c r="C240" s="19" t="s">
        <v>401</v>
      </c>
      <c r="D240" s="3"/>
      <c r="E240" s="4" t="s">
        <v>402</v>
      </c>
      <c r="F240" s="15">
        <f>F241</f>
        <v>600</v>
      </c>
      <c r="G240" s="15">
        <f>G241</f>
        <v>600</v>
      </c>
      <c r="H240" s="15">
        <f t="shared" si="12"/>
        <v>100</v>
      </c>
      <c r="I240" s="59"/>
    </row>
    <row r="241" spans="1:9" s="1" customFormat="1" ht="36">
      <c r="A241" s="3">
        <f aca="true" t="shared" si="14" ref="A241:A298">A240+1</f>
        <v>228</v>
      </c>
      <c r="B241" s="19" t="s">
        <v>154</v>
      </c>
      <c r="C241" s="19" t="s">
        <v>401</v>
      </c>
      <c r="D241" s="3">
        <v>813</v>
      </c>
      <c r="E241" s="34" t="s">
        <v>283</v>
      </c>
      <c r="F241" s="15">
        <v>600</v>
      </c>
      <c r="G241" s="15">
        <v>600</v>
      </c>
      <c r="H241" s="15">
        <f t="shared" si="12"/>
        <v>100</v>
      </c>
      <c r="I241" s="59"/>
    </row>
    <row r="242" spans="1:9" s="27" customFormat="1" ht="30.75" customHeight="1">
      <c r="A242" s="13">
        <f t="shared" si="14"/>
        <v>229</v>
      </c>
      <c r="B242" s="18" t="s">
        <v>154</v>
      </c>
      <c r="C242" s="18" t="s">
        <v>166</v>
      </c>
      <c r="D242" s="13"/>
      <c r="E242" s="14" t="s">
        <v>342</v>
      </c>
      <c r="F242" s="10">
        <f>F243+F245+F247</f>
        <v>1169.1</v>
      </c>
      <c r="G242" s="10">
        <f>G243+G245+G247</f>
        <v>1169.1</v>
      </c>
      <c r="H242" s="10">
        <f t="shared" si="12"/>
        <v>100</v>
      </c>
      <c r="I242" s="67"/>
    </row>
    <row r="243" spans="1:9" s="1" customFormat="1" ht="24">
      <c r="A243" s="3">
        <f t="shared" si="14"/>
        <v>230</v>
      </c>
      <c r="B243" s="19" t="s">
        <v>154</v>
      </c>
      <c r="C243" s="19" t="s">
        <v>186</v>
      </c>
      <c r="D243" s="3"/>
      <c r="E243" s="4" t="s">
        <v>95</v>
      </c>
      <c r="F243" s="15">
        <f>F244</f>
        <v>583.7</v>
      </c>
      <c r="G243" s="15">
        <f>G244</f>
        <v>583.7</v>
      </c>
      <c r="H243" s="15">
        <f t="shared" si="12"/>
        <v>100</v>
      </c>
      <c r="I243" s="59"/>
    </row>
    <row r="244" spans="1:9" s="1" customFormat="1" ht="12.75">
      <c r="A244" s="3">
        <f t="shared" si="14"/>
        <v>231</v>
      </c>
      <c r="B244" s="19" t="s">
        <v>154</v>
      </c>
      <c r="C244" s="19" t="s">
        <v>186</v>
      </c>
      <c r="D244" s="3">
        <v>244</v>
      </c>
      <c r="E244" s="4" t="s">
        <v>118</v>
      </c>
      <c r="F244" s="15">
        <v>583.7</v>
      </c>
      <c r="G244" s="15">
        <v>583.7</v>
      </c>
      <c r="H244" s="15">
        <f t="shared" si="12"/>
        <v>100</v>
      </c>
      <c r="I244" s="59"/>
    </row>
    <row r="245" spans="1:9" s="1" customFormat="1" ht="24">
      <c r="A245" s="3">
        <f t="shared" si="14"/>
        <v>232</v>
      </c>
      <c r="B245" s="19" t="s">
        <v>154</v>
      </c>
      <c r="C245" s="19" t="s">
        <v>448</v>
      </c>
      <c r="D245" s="3"/>
      <c r="E245" s="4" t="s">
        <v>406</v>
      </c>
      <c r="F245" s="15">
        <f>F246</f>
        <v>263.4</v>
      </c>
      <c r="G245" s="15">
        <f>G246</f>
        <v>263.4</v>
      </c>
      <c r="H245" s="15">
        <f t="shared" si="12"/>
        <v>100</v>
      </c>
      <c r="I245" s="59"/>
    </row>
    <row r="246" spans="1:9" s="1" customFormat="1" ht="12.75">
      <c r="A246" s="3">
        <f t="shared" si="14"/>
        <v>233</v>
      </c>
      <c r="B246" s="19" t="s">
        <v>154</v>
      </c>
      <c r="C246" s="19" t="s">
        <v>448</v>
      </c>
      <c r="D246" s="3">
        <v>244</v>
      </c>
      <c r="E246" s="4" t="s">
        <v>118</v>
      </c>
      <c r="F246" s="15">
        <v>263.4</v>
      </c>
      <c r="G246" s="15">
        <v>263.4</v>
      </c>
      <c r="H246" s="15">
        <f t="shared" si="12"/>
        <v>100</v>
      </c>
      <c r="I246" s="59"/>
    </row>
    <row r="247" spans="1:9" s="1" customFormat="1" ht="24">
      <c r="A247" s="3">
        <f t="shared" si="14"/>
        <v>234</v>
      </c>
      <c r="B247" s="19" t="s">
        <v>154</v>
      </c>
      <c r="C247" s="19" t="s">
        <v>405</v>
      </c>
      <c r="D247" s="3"/>
      <c r="E247" s="4" t="s">
        <v>406</v>
      </c>
      <c r="F247" s="15">
        <f>F248</f>
        <v>322</v>
      </c>
      <c r="G247" s="15">
        <f>G248</f>
        <v>322</v>
      </c>
      <c r="H247" s="15">
        <f t="shared" si="12"/>
        <v>100</v>
      </c>
      <c r="I247" s="59"/>
    </row>
    <row r="248" spans="1:9" s="1" customFormat="1" ht="12.75">
      <c r="A248" s="3">
        <f t="shared" si="14"/>
        <v>235</v>
      </c>
      <c r="B248" s="19" t="s">
        <v>154</v>
      </c>
      <c r="C248" s="19" t="s">
        <v>405</v>
      </c>
      <c r="D248" s="3">
        <v>244</v>
      </c>
      <c r="E248" s="4" t="s">
        <v>118</v>
      </c>
      <c r="F248" s="15">
        <v>322</v>
      </c>
      <c r="G248" s="15">
        <v>322</v>
      </c>
      <c r="H248" s="15">
        <f t="shared" si="12"/>
        <v>100</v>
      </c>
      <c r="I248" s="59"/>
    </row>
    <row r="249" spans="1:9" s="1" customFormat="1" ht="12.75">
      <c r="A249" s="13">
        <f t="shared" si="14"/>
        <v>236</v>
      </c>
      <c r="B249" s="18" t="s">
        <v>252</v>
      </c>
      <c r="C249" s="18"/>
      <c r="D249" s="13"/>
      <c r="E249" s="13" t="s">
        <v>17</v>
      </c>
      <c r="F249" s="10">
        <f>F255+F277+F250</f>
        <v>22920.399999999998</v>
      </c>
      <c r="G249" s="10">
        <f>G255+G277+G250</f>
        <v>22918.8</v>
      </c>
      <c r="H249" s="10">
        <f t="shared" si="12"/>
        <v>99.99301931903459</v>
      </c>
      <c r="I249" s="65"/>
    </row>
    <row r="250" spans="1:9" s="1" customFormat="1" ht="12.75">
      <c r="A250" s="13">
        <f t="shared" si="14"/>
        <v>237</v>
      </c>
      <c r="B250" s="18" t="s">
        <v>411</v>
      </c>
      <c r="C250" s="18"/>
      <c r="D250" s="13"/>
      <c r="E250" s="52" t="s">
        <v>412</v>
      </c>
      <c r="F250" s="10">
        <f aca="true" t="shared" si="15" ref="F250:G253">F251</f>
        <v>2890</v>
      </c>
      <c r="G250" s="10">
        <f t="shared" si="15"/>
        <v>2890</v>
      </c>
      <c r="H250" s="10">
        <f t="shared" si="12"/>
        <v>100</v>
      </c>
      <c r="I250" s="59"/>
    </row>
    <row r="251" spans="1:9" s="1" customFormat="1" ht="24">
      <c r="A251" s="3">
        <f t="shared" si="14"/>
        <v>238</v>
      </c>
      <c r="B251" s="19" t="s">
        <v>411</v>
      </c>
      <c r="C251" s="19" t="s">
        <v>161</v>
      </c>
      <c r="D251" s="3"/>
      <c r="E251" s="4" t="s">
        <v>339</v>
      </c>
      <c r="F251" s="15">
        <f t="shared" si="15"/>
        <v>2890</v>
      </c>
      <c r="G251" s="15">
        <f t="shared" si="15"/>
        <v>2890</v>
      </c>
      <c r="H251" s="15">
        <f t="shared" si="12"/>
        <v>100</v>
      </c>
      <c r="I251" s="59"/>
    </row>
    <row r="252" spans="1:9" s="1" customFormat="1" ht="24">
      <c r="A252" s="13">
        <f t="shared" si="14"/>
        <v>239</v>
      </c>
      <c r="B252" s="18" t="s">
        <v>411</v>
      </c>
      <c r="C252" s="18" t="s">
        <v>187</v>
      </c>
      <c r="D252" s="13"/>
      <c r="E252" s="14" t="s">
        <v>348</v>
      </c>
      <c r="F252" s="10">
        <f t="shared" si="15"/>
        <v>2890</v>
      </c>
      <c r="G252" s="10">
        <f t="shared" si="15"/>
        <v>2890</v>
      </c>
      <c r="H252" s="10">
        <f t="shared" si="12"/>
        <v>100</v>
      </c>
      <c r="I252" s="59"/>
    </row>
    <row r="253" spans="1:9" s="1" customFormat="1" ht="12.75">
      <c r="A253" s="3">
        <f t="shared" si="14"/>
        <v>240</v>
      </c>
      <c r="B253" s="19" t="s">
        <v>411</v>
      </c>
      <c r="C253" s="19" t="s">
        <v>449</v>
      </c>
      <c r="D253" s="3"/>
      <c r="E253" s="53" t="s">
        <v>471</v>
      </c>
      <c r="F253" s="15">
        <f t="shared" si="15"/>
        <v>2890</v>
      </c>
      <c r="G253" s="15">
        <f t="shared" si="15"/>
        <v>2890</v>
      </c>
      <c r="H253" s="15">
        <f t="shared" si="12"/>
        <v>100</v>
      </c>
      <c r="I253" s="61"/>
    </row>
    <row r="254" spans="1:9" s="1" customFormat="1" ht="24">
      <c r="A254" s="3">
        <f t="shared" si="14"/>
        <v>241</v>
      </c>
      <c r="B254" s="19" t="s">
        <v>411</v>
      </c>
      <c r="C254" s="19" t="s">
        <v>449</v>
      </c>
      <c r="D254" s="3">
        <v>522</v>
      </c>
      <c r="E254" s="53" t="s">
        <v>317</v>
      </c>
      <c r="F254" s="15">
        <v>2890</v>
      </c>
      <c r="G254" s="15">
        <v>2890</v>
      </c>
      <c r="H254" s="15">
        <f t="shared" si="12"/>
        <v>100</v>
      </c>
      <c r="I254" s="61"/>
    </row>
    <row r="255" spans="1:9" s="1" customFormat="1" ht="12.75">
      <c r="A255" s="13">
        <f t="shared" si="14"/>
        <v>242</v>
      </c>
      <c r="B255" s="18" t="s">
        <v>315</v>
      </c>
      <c r="C255" s="18"/>
      <c r="D255" s="13"/>
      <c r="E255" s="52" t="s">
        <v>316</v>
      </c>
      <c r="F255" s="10">
        <f>F256</f>
        <v>12306.999999999998</v>
      </c>
      <c r="G255" s="10">
        <f>G256</f>
        <v>12306.999999999998</v>
      </c>
      <c r="H255" s="15">
        <f t="shared" si="12"/>
        <v>100</v>
      </c>
      <c r="I255" s="59"/>
    </row>
    <row r="256" spans="1:9" s="1" customFormat="1" ht="24">
      <c r="A256" s="3">
        <f t="shared" si="14"/>
        <v>243</v>
      </c>
      <c r="B256" s="19" t="s">
        <v>315</v>
      </c>
      <c r="C256" s="19" t="s">
        <v>161</v>
      </c>
      <c r="D256" s="3"/>
      <c r="E256" s="4" t="s">
        <v>339</v>
      </c>
      <c r="F256" s="15">
        <f>F257+F272</f>
        <v>12306.999999999998</v>
      </c>
      <c r="G256" s="15">
        <f>G257+G272</f>
        <v>12306.999999999998</v>
      </c>
      <c r="H256" s="15">
        <f t="shared" si="12"/>
        <v>100</v>
      </c>
      <c r="I256" s="59"/>
    </row>
    <row r="257" spans="1:9" s="1" customFormat="1" ht="24">
      <c r="A257" s="13">
        <f t="shared" si="14"/>
        <v>244</v>
      </c>
      <c r="B257" s="18" t="s">
        <v>315</v>
      </c>
      <c r="C257" s="18" t="s">
        <v>187</v>
      </c>
      <c r="D257" s="13"/>
      <c r="E257" s="14" t="s">
        <v>348</v>
      </c>
      <c r="F257" s="10">
        <f>F258+F260+F262+F264+F266+F268+F270</f>
        <v>11768.899999999998</v>
      </c>
      <c r="G257" s="10">
        <f>G258+G260+G262+G264+G266+G268+G270</f>
        <v>11768.899999999998</v>
      </c>
      <c r="H257" s="10">
        <f t="shared" si="12"/>
        <v>100</v>
      </c>
      <c r="I257" s="59"/>
    </row>
    <row r="258" spans="1:9" s="1" customFormat="1" ht="12.75">
      <c r="A258" s="3">
        <f t="shared" si="14"/>
        <v>245</v>
      </c>
      <c r="B258" s="19" t="s">
        <v>315</v>
      </c>
      <c r="C258" s="19" t="s">
        <v>324</v>
      </c>
      <c r="D258" s="3"/>
      <c r="E258" s="4" t="s">
        <v>325</v>
      </c>
      <c r="F258" s="15">
        <f>F259</f>
        <v>6695</v>
      </c>
      <c r="G258" s="15">
        <f>G259</f>
        <v>6695</v>
      </c>
      <c r="H258" s="15">
        <f t="shared" si="12"/>
        <v>100</v>
      </c>
      <c r="I258" s="59"/>
    </row>
    <row r="259" spans="1:9" s="1" customFormat="1" ht="12.75">
      <c r="A259" s="3">
        <f t="shared" si="14"/>
        <v>246</v>
      </c>
      <c r="B259" s="19" t="s">
        <v>315</v>
      </c>
      <c r="C259" s="19" t="s">
        <v>324</v>
      </c>
      <c r="D259" s="3">
        <v>244</v>
      </c>
      <c r="E259" s="4" t="s">
        <v>118</v>
      </c>
      <c r="F259" s="15">
        <v>6695</v>
      </c>
      <c r="G259" s="15">
        <v>6695</v>
      </c>
      <c r="H259" s="15">
        <f t="shared" si="12"/>
        <v>100</v>
      </c>
      <c r="I259" s="59"/>
    </row>
    <row r="260" spans="1:9" s="1" customFormat="1" ht="12.75">
      <c r="A260" s="3">
        <f t="shared" si="14"/>
        <v>247</v>
      </c>
      <c r="B260" s="19" t="s">
        <v>315</v>
      </c>
      <c r="C260" s="19" t="s">
        <v>487</v>
      </c>
      <c r="D260" s="3"/>
      <c r="E260" s="4" t="s">
        <v>488</v>
      </c>
      <c r="F260" s="15">
        <f>F261</f>
        <v>402.5</v>
      </c>
      <c r="G260" s="15">
        <f>G261</f>
        <v>402.5</v>
      </c>
      <c r="H260" s="15">
        <f aca="true" t="shared" si="16" ref="H260:H312">G260/F260*100</f>
        <v>100</v>
      </c>
      <c r="I260" s="59"/>
    </row>
    <row r="261" spans="1:9" s="1" customFormat="1" ht="24">
      <c r="A261" s="3">
        <f t="shared" si="14"/>
        <v>248</v>
      </c>
      <c r="B261" s="19" t="s">
        <v>315</v>
      </c>
      <c r="C261" s="19" t="s">
        <v>487</v>
      </c>
      <c r="D261" s="3">
        <v>521</v>
      </c>
      <c r="E261" s="53" t="s">
        <v>287</v>
      </c>
      <c r="F261" s="15">
        <v>402.5</v>
      </c>
      <c r="G261" s="15">
        <v>402.5</v>
      </c>
      <c r="H261" s="15">
        <f t="shared" si="16"/>
        <v>100</v>
      </c>
      <c r="I261" s="59"/>
    </row>
    <row r="262" spans="1:9" s="1" customFormat="1" ht="12.75">
      <c r="A262" s="3">
        <f t="shared" si="14"/>
        <v>249</v>
      </c>
      <c r="B262" s="19" t="s">
        <v>315</v>
      </c>
      <c r="C262" s="19" t="s">
        <v>450</v>
      </c>
      <c r="D262" s="3"/>
      <c r="E262" s="4" t="s">
        <v>451</v>
      </c>
      <c r="F262" s="15">
        <f>F263</f>
        <v>1944.3</v>
      </c>
      <c r="G262" s="15">
        <f>G263</f>
        <v>1944.3</v>
      </c>
      <c r="H262" s="15">
        <f t="shared" si="16"/>
        <v>100</v>
      </c>
      <c r="I262" s="59"/>
    </row>
    <row r="263" spans="1:9" s="1" customFormat="1" ht="24">
      <c r="A263" s="3">
        <f t="shared" si="14"/>
        <v>250</v>
      </c>
      <c r="B263" s="19" t="s">
        <v>315</v>
      </c>
      <c r="C263" s="19" t="s">
        <v>450</v>
      </c>
      <c r="D263" s="3">
        <v>522</v>
      </c>
      <c r="E263" s="53" t="s">
        <v>317</v>
      </c>
      <c r="F263" s="15">
        <v>1944.3</v>
      </c>
      <c r="G263" s="15">
        <v>1944.3</v>
      </c>
      <c r="H263" s="15">
        <f t="shared" si="16"/>
        <v>100</v>
      </c>
      <c r="I263" s="59"/>
    </row>
    <row r="264" spans="1:9" s="1" customFormat="1" ht="12.75">
      <c r="A264" s="3">
        <f t="shared" si="14"/>
        <v>251</v>
      </c>
      <c r="B264" s="19" t="s">
        <v>315</v>
      </c>
      <c r="C264" s="19" t="s">
        <v>452</v>
      </c>
      <c r="D264" s="3"/>
      <c r="E264" s="53" t="s">
        <v>453</v>
      </c>
      <c r="F264" s="15">
        <f>F265</f>
        <v>164.9</v>
      </c>
      <c r="G264" s="15">
        <f>G265</f>
        <v>164.9</v>
      </c>
      <c r="H264" s="15">
        <f t="shared" si="16"/>
        <v>100</v>
      </c>
      <c r="I264" s="59"/>
    </row>
    <row r="265" spans="1:9" s="1" customFormat="1" ht="24">
      <c r="A265" s="3">
        <f t="shared" si="14"/>
        <v>252</v>
      </c>
      <c r="B265" s="19" t="s">
        <v>315</v>
      </c>
      <c r="C265" s="19" t="s">
        <v>452</v>
      </c>
      <c r="D265" s="3">
        <v>521</v>
      </c>
      <c r="E265" s="53" t="s">
        <v>287</v>
      </c>
      <c r="F265" s="15">
        <v>164.9</v>
      </c>
      <c r="G265" s="15">
        <v>164.9</v>
      </c>
      <c r="H265" s="15">
        <f t="shared" si="16"/>
        <v>100</v>
      </c>
      <c r="I265" s="59"/>
    </row>
    <row r="266" spans="1:9" s="1" customFormat="1" ht="12.75">
      <c r="A266" s="3">
        <f t="shared" si="14"/>
        <v>253</v>
      </c>
      <c r="B266" s="19" t="s">
        <v>315</v>
      </c>
      <c r="C266" s="19" t="s">
        <v>454</v>
      </c>
      <c r="D266" s="3"/>
      <c r="E266" s="53" t="s">
        <v>455</v>
      </c>
      <c r="F266" s="15">
        <f>F267</f>
        <v>1762.3</v>
      </c>
      <c r="G266" s="15">
        <f>G267</f>
        <v>1762.3</v>
      </c>
      <c r="H266" s="15">
        <f t="shared" si="16"/>
        <v>100</v>
      </c>
      <c r="I266" s="59"/>
    </row>
    <row r="267" spans="1:9" s="1" customFormat="1" ht="24">
      <c r="A267" s="3">
        <f t="shared" si="14"/>
        <v>254</v>
      </c>
      <c r="B267" s="19" t="s">
        <v>315</v>
      </c>
      <c r="C267" s="19" t="s">
        <v>454</v>
      </c>
      <c r="D267" s="3">
        <v>522</v>
      </c>
      <c r="E267" s="53" t="s">
        <v>317</v>
      </c>
      <c r="F267" s="15">
        <v>1762.3</v>
      </c>
      <c r="G267" s="15">
        <v>1762.3</v>
      </c>
      <c r="H267" s="15">
        <f t="shared" si="16"/>
        <v>100</v>
      </c>
      <c r="I267" s="59"/>
    </row>
    <row r="268" spans="1:9" s="1" customFormat="1" ht="12.75">
      <c r="A268" s="3">
        <f t="shared" si="14"/>
        <v>255</v>
      </c>
      <c r="B268" s="19" t="s">
        <v>315</v>
      </c>
      <c r="C268" s="19" t="s">
        <v>489</v>
      </c>
      <c r="D268" s="3"/>
      <c r="E268" s="53" t="s">
        <v>490</v>
      </c>
      <c r="F268" s="15">
        <f>F269</f>
        <v>543</v>
      </c>
      <c r="G268" s="15">
        <f>G269</f>
        <v>543</v>
      </c>
      <c r="H268" s="15">
        <f t="shared" si="16"/>
        <v>100</v>
      </c>
      <c r="I268" s="59"/>
    </row>
    <row r="269" spans="1:9" s="1" customFormat="1" ht="24">
      <c r="A269" s="3">
        <f t="shared" si="14"/>
        <v>256</v>
      </c>
      <c r="B269" s="19" t="s">
        <v>315</v>
      </c>
      <c r="C269" s="19" t="s">
        <v>489</v>
      </c>
      <c r="D269" s="3">
        <v>522</v>
      </c>
      <c r="E269" s="53" t="s">
        <v>317</v>
      </c>
      <c r="F269" s="15">
        <v>543</v>
      </c>
      <c r="G269" s="15">
        <v>543</v>
      </c>
      <c r="H269" s="15">
        <f t="shared" si="16"/>
        <v>100</v>
      </c>
      <c r="I269" s="59"/>
    </row>
    <row r="270" spans="1:9" s="1" customFormat="1" ht="12.75">
      <c r="A270" s="3">
        <f t="shared" si="14"/>
        <v>257</v>
      </c>
      <c r="B270" s="19" t="s">
        <v>315</v>
      </c>
      <c r="C270" s="19" t="s">
        <v>509</v>
      </c>
      <c r="D270" s="3"/>
      <c r="E270" s="53" t="s">
        <v>510</v>
      </c>
      <c r="F270" s="15">
        <f>F271</f>
        <v>256.9</v>
      </c>
      <c r="G270" s="15">
        <f>G271</f>
        <v>256.9</v>
      </c>
      <c r="H270" s="15">
        <f t="shared" si="16"/>
        <v>100</v>
      </c>
      <c r="I270" s="59"/>
    </row>
    <row r="271" spans="1:9" s="1" customFormat="1" ht="24">
      <c r="A271" s="3">
        <f t="shared" si="14"/>
        <v>258</v>
      </c>
      <c r="B271" s="19" t="s">
        <v>315</v>
      </c>
      <c r="C271" s="19" t="s">
        <v>509</v>
      </c>
      <c r="D271" s="3">
        <v>522</v>
      </c>
      <c r="E271" s="53" t="s">
        <v>317</v>
      </c>
      <c r="F271" s="15">
        <v>256.9</v>
      </c>
      <c r="G271" s="15">
        <v>256.9</v>
      </c>
      <c r="H271" s="15">
        <f t="shared" si="16"/>
        <v>100</v>
      </c>
      <c r="I271" s="59"/>
    </row>
    <row r="272" spans="1:9" s="1" customFormat="1" ht="36">
      <c r="A272" s="13">
        <f t="shared" si="14"/>
        <v>259</v>
      </c>
      <c r="B272" s="18" t="s">
        <v>315</v>
      </c>
      <c r="C272" s="18" t="s">
        <v>179</v>
      </c>
      <c r="D272" s="13"/>
      <c r="E272" s="35" t="s">
        <v>92</v>
      </c>
      <c r="F272" s="10">
        <f>F273+F275</f>
        <v>538.1</v>
      </c>
      <c r="G272" s="10">
        <f>G273+G275</f>
        <v>538.1</v>
      </c>
      <c r="H272" s="10">
        <f t="shared" si="16"/>
        <v>100</v>
      </c>
      <c r="I272" s="59"/>
    </row>
    <row r="273" spans="1:9" s="27" customFormat="1" ht="12.75">
      <c r="A273" s="3">
        <f t="shared" si="14"/>
        <v>260</v>
      </c>
      <c r="B273" s="19" t="s">
        <v>315</v>
      </c>
      <c r="C273" s="19" t="s">
        <v>375</v>
      </c>
      <c r="D273" s="13"/>
      <c r="E273" s="4" t="s">
        <v>456</v>
      </c>
      <c r="F273" s="15">
        <f>F274</f>
        <v>326.2</v>
      </c>
      <c r="G273" s="15">
        <f>G274</f>
        <v>326.2</v>
      </c>
      <c r="H273" s="15">
        <f t="shared" si="16"/>
        <v>100</v>
      </c>
      <c r="I273" s="67"/>
    </row>
    <row r="274" spans="1:9" s="27" customFormat="1" ht="24">
      <c r="A274" s="3">
        <f t="shared" si="14"/>
        <v>261</v>
      </c>
      <c r="B274" s="19" t="s">
        <v>315</v>
      </c>
      <c r="C274" s="19" t="s">
        <v>375</v>
      </c>
      <c r="D274" s="3">
        <v>522</v>
      </c>
      <c r="E274" s="53" t="s">
        <v>317</v>
      </c>
      <c r="F274" s="15">
        <v>326.2</v>
      </c>
      <c r="G274" s="15">
        <v>326.2</v>
      </c>
      <c r="H274" s="15">
        <f t="shared" si="16"/>
        <v>100</v>
      </c>
      <c r="I274" s="67"/>
    </row>
    <row r="275" spans="1:9" s="27" customFormat="1" ht="12.75">
      <c r="A275" s="3">
        <f t="shared" si="14"/>
        <v>262</v>
      </c>
      <c r="B275" s="19" t="s">
        <v>315</v>
      </c>
      <c r="C275" s="19" t="s">
        <v>376</v>
      </c>
      <c r="D275" s="3"/>
      <c r="E275" s="4" t="s">
        <v>457</v>
      </c>
      <c r="F275" s="15">
        <f>F276</f>
        <v>211.9</v>
      </c>
      <c r="G275" s="15">
        <f>G276</f>
        <v>211.9</v>
      </c>
      <c r="H275" s="15">
        <f t="shared" si="16"/>
        <v>100</v>
      </c>
      <c r="I275" s="67"/>
    </row>
    <row r="276" spans="1:9" s="27" customFormat="1" ht="24">
      <c r="A276" s="3">
        <f t="shared" si="14"/>
        <v>263</v>
      </c>
      <c r="B276" s="19" t="s">
        <v>315</v>
      </c>
      <c r="C276" s="19" t="s">
        <v>376</v>
      </c>
      <c r="D276" s="3">
        <v>521</v>
      </c>
      <c r="E276" s="53" t="s">
        <v>287</v>
      </c>
      <c r="F276" s="15">
        <v>211.9</v>
      </c>
      <c r="G276" s="15">
        <v>211.9</v>
      </c>
      <c r="H276" s="15">
        <f t="shared" si="16"/>
        <v>100</v>
      </c>
      <c r="I276" s="67"/>
    </row>
    <row r="277" spans="1:9" s="27" customFormat="1" ht="12.75">
      <c r="A277" s="13">
        <f t="shared" si="14"/>
        <v>264</v>
      </c>
      <c r="B277" s="18" t="s">
        <v>253</v>
      </c>
      <c r="C277" s="18"/>
      <c r="D277" s="13"/>
      <c r="E277" s="14" t="s">
        <v>147</v>
      </c>
      <c r="F277" s="10">
        <f>F278</f>
        <v>7723.400000000001</v>
      </c>
      <c r="G277" s="10">
        <f>G278</f>
        <v>7721.8</v>
      </c>
      <c r="H277" s="10">
        <f t="shared" si="16"/>
        <v>99.97928373514256</v>
      </c>
      <c r="I277" s="67"/>
    </row>
    <row r="278" spans="1:9" s="27" customFormat="1" ht="24">
      <c r="A278" s="3">
        <f t="shared" si="14"/>
        <v>265</v>
      </c>
      <c r="B278" s="19" t="s">
        <v>253</v>
      </c>
      <c r="C278" s="19" t="s">
        <v>161</v>
      </c>
      <c r="D278" s="3"/>
      <c r="E278" s="4" t="s">
        <v>339</v>
      </c>
      <c r="F278" s="15">
        <f>F279+F292</f>
        <v>7723.400000000001</v>
      </c>
      <c r="G278" s="15">
        <f>G279+G292</f>
        <v>7721.8</v>
      </c>
      <c r="H278" s="15">
        <f t="shared" si="16"/>
        <v>99.97928373514256</v>
      </c>
      <c r="I278" s="67"/>
    </row>
    <row r="279" spans="1:9" s="27" customFormat="1" ht="24">
      <c r="A279" s="13">
        <f t="shared" si="14"/>
        <v>266</v>
      </c>
      <c r="B279" s="18" t="s">
        <v>253</v>
      </c>
      <c r="C279" s="18" t="s">
        <v>187</v>
      </c>
      <c r="D279" s="13"/>
      <c r="E279" s="14" t="s">
        <v>348</v>
      </c>
      <c r="F279" s="10">
        <f>F280+F282+F284+F286+F288+F290</f>
        <v>3593.8</v>
      </c>
      <c r="G279" s="10">
        <f>G280+G282+G284+G286+G288+G290</f>
        <v>3593.8</v>
      </c>
      <c r="H279" s="10">
        <f t="shared" si="16"/>
        <v>100</v>
      </c>
      <c r="I279" s="67"/>
    </row>
    <row r="280" spans="1:9" s="27" customFormat="1" ht="12.75">
      <c r="A280" s="3">
        <f t="shared" si="14"/>
        <v>267</v>
      </c>
      <c r="B280" s="19" t="s">
        <v>253</v>
      </c>
      <c r="C280" s="19" t="s">
        <v>458</v>
      </c>
      <c r="D280" s="3"/>
      <c r="E280" s="4" t="s">
        <v>459</v>
      </c>
      <c r="F280" s="15">
        <f>F281</f>
        <v>1439.4</v>
      </c>
      <c r="G280" s="15">
        <f>G281</f>
        <v>1439.4</v>
      </c>
      <c r="H280" s="15">
        <f t="shared" si="16"/>
        <v>100</v>
      </c>
      <c r="I280" s="67"/>
    </row>
    <row r="281" spans="1:9" s="27" customFormat="1" ht="24">
      <c r="A281" s="3">
        <f t="shared" si="14"/>
        <v>268</v>
      </c>
      <c r="B281" s="19" t="s">
        <v>253</v>
      </c>
      <c r="C281" s="19" t="s">
        <v>458</v>
      </c>
      <c r="D281" s="3">
        <v>521</v>
      </c>
      <c r="E281" s="4" t="s">
        <v>287</v>
      </c>
      <c r="F281" s="15">
        <v>1439.4</v>
      </c>
      <c r="G281" s="15">
        <v>1439.4</v>
      </c>
      <c r="H281" s="15">
        <f t="shared" si="16"/>
        <v>100</v>
      </c>
      <c r="I281" s="67"/>
    </row>
    <row r="282" spans="1:9" s="27" customFormat="1" ht="12.75">
      <c r="A282" s="3">
        <f t="shared" si="14"/>
        <v>269</v>
      </c>
      <c r="B282" s="19" t="s">
        <v>253</v>
      </c>
      <c r="C282" s="19" t="s">
        <v>469</v>
      </c>
      <c r="D282" s="3"/>
      <c r="E282" s="4" t="s">
        <v>470</v>
      </c>
      <c r="F282" s="15">
        <f>F283</f>
        <v>381</v>
      </c>
      <c r="G282" s="15">
        <f>G283</f>
        <v>381</v>
      </c>
      <c r="H282" s="15">
        <f t="shared" si="16"/>
        <v>100</v>
      </c>
      <c r="I282" s="67"/>
    </row>
    <row r="283" spans="1:9" s="27" customFormat="1" ht="24">
      <c r="A283" s="3">
        <f t="shared" si="14"/>
        <v>270</v>
      </c>
      <c r="B283" s="19" t="s">
        <v>253</v>
      </c>
      <c r="C283" s="19" t="s">
        <v>469</v>
      </c>
      <c r="D283" s="3">
        <v>522</v>
      </c>
      <c r="E283" s="4" t="s">
        <v>317</v>
      </c>
      <c r="F283" s="15">
        <v>381</v>
      </c>
      <c r="G283" s="15">
        <v>381</v>
      </c>
      <c r="H283" s="15">
        <f t="shared" si="16"/>
        <v>100</v>
      </c>
      <c r="I283" s="67"/>
    </row>
    <row r="284" spans="1:9" s="27" customFormat="1" ht="12.75">
      <c r="A284" s="3">
        <f t="shared" si="14"/>
        <v>271</v>
      </c>
      <c r="B284" s="19" t="s">
        <v>253</v>
      </c>
      <c r="C284" s="19" t="s">
        <v>460</v>
      </c>
      <c r="D284" s="3"/>
      <c r="E284" s="4" t="s">
        <v>461</v>
      </c>
      <c r="F284" s="15">
        <f>F285</f>
        <v>484.8</v>
      </c>
      <c r="G284" s="15">
        <f>G285</f>
        <v>484.8</v>
      </c>
      <c r="H284" s="15">
        <f t="shared" si="16"/>
        <v>100</v>
      </c>
      <c r="I284" s="67"/>
    </row>
    <row r="285" spans="1:9" s="27" customFormat="1" ht="24">
      <c r="A285" s="3">
        <f t="shared" si="14"/>
        <v>272</v>
      </c>
      <c r="B285" s="19" t="s">
        <v>253</v>
      </c>
      <c r="C285" s="19" t="s">
        <v>460</v>
      </c>
      <c r="D285" s="3">
        <v>521</v>
      </c>
      <c r="E285" s="4" t="s">
        <v>287</v>
      </c>
      <c r="F285" s="15">
        <v>484.8</v>
      </c>
      <c r="G285" s="15">
        <v>484.8</v>
      </c>
      <c r="H285" s="15">
        <f t="shared" si="16"/>
        <v>100</v>
      </c>
      <c r="I285" s="67"/>
    </row>
    <row r="286" spans="1:9" s="27" customFormat="1" ht="12.75">
      <c r="A286" s="3">
        <f t="shared" si="14"/>
        <v>273</v>
      </c>
      <c r="B286" s="19" t="s">
        <v>253</v>
      </c>
      <c r="C286" s="19" t="s">
        <v>491</v>
      </c>
      <c r="D286" s="3"/>
      <c r="E286" s="4" t="s">
        <v>521</v>
      </c>
      <c r="F286" s="15">
        <f>F287</f>
        <v>200.8</v>
      </c>
      <c r="G286" s="15">
        <f>G287</f>
        <v>200.8</v>
      </c>
      <c r="H286" s="15">
        <f t="shared" si="16"/>
        <v>100</v>
      </c>
      <c r="I286" s="67"/>
    </row>
    <row r="287" spans="1:9" s="27" customFormat="1" ht="24">
      <c r="A287" s="3">
        <f t="shared" si="14"/>
        <v>274</v>
      </c>
      <c r="B287" s="19" t="s">
        <v>253</v>
      </c>
      <c r="C287" s="19" t="s">
        <v>491</v>
      </c>
      <c r="D287" s="3">
        <v>521</v>
      </c>
      <c r="E287" s="4" t="s">
        <v>287</v>
      </c>
      <c r="F287" s="15">
        <v>200.8</v>
      </c>
      <c r="G287" s="15">
        <v>200.8</v>
      </c>
      <c r="H287" s="15">
        <f t="shared" si="16"/>
        <v>100</v>
      </c>
      <c r="I287" s="67"/>
    </row>
    <row r="288" spans="1:9" s="1" customFormat="1" ht="24">
      <c r="A288" s="3">
        <f t="shared" si="14"/>
        <v>275</v>
      </c>
      <c r="B288" s="19" t="s">
        <v>253</v>
      </c>
      <c r="C288" s="19" t="s">
        <v>407</v>
      </c>
      <c r="D288" s="3"/>
      <c r="E288" s="4" t="s">
        <v>408</v>
      </c>
      <c r="F288" s="15">
        <f>F289</f>
        <v>572.6</v>
      </c>
      <c r="G288" s="15">
        <f>G289</f>
        <v>572.6</v>
      </c>
      <c r="H288" s="15">
        <f t="shared" si="16"/>
        <v>100</v>
      </c>
      <c r="I288" s="59"/>
    </row>
    <row r="289" spans="1:9" s="1" customFormat="1" ht="24">
      <c r="A289" s="3">
        <f t="shared" si="14"/>
        <v>276</v>
      </c>
      <c r="B289" s="19" t="s">
        <v>253</v>
      </c>
      <c r="C289" s="19" t="s">
        <v>407</v>
      </c>
      <c r="D289" s="3">
        <v>521</v>
      </c>
      <c r="E289" s="53" t="s">
        <v>287</v>
      </c>
      <c r="F289" s="15">
        <v>572.6</v>
      </c>
      <c r="G289" s="15">
        <v>572.6</v>
      </c>
      <c r="H289" s="15">
        <f t="shared" si="16"/>
        <v>100</v>
      </c>
      <c r="I289" s="59"/>
    </row>
    <row r="290" spans="1:9" s="1" customFormat="1" ht="24">
      <c r="A290" s="3">
        <f t="shared" si="14"/>
        <v>277</v>
      </c>
      <c r="B290" s="19" t="s">
        <v>253</v>
      </c>
      <c r="C290" s="19" t="s">
        <v>462</v>
      </c>
      <c r="D290" s="3"/>
      <c r="E290" s="53" t="s">
        <v>463</v>
      </c>
      <c r="F290" s="15">
        <f>F291</f>
        <v>515.2</v>
      </c>
      <c r="G290" s="15">
        <f>G291</f>
        <v>515.2</v>
      </c>
      <c r="H290" s="15">
        <f t="shared" si="16"/>
        <v>100</v>
      </c>
      <c r="I290" s="59"/>
    </row>
    <row r="291" spans="1:9" s="1" customFormat="1" ht="24">
      <c r="A291" s="3">
        <f t="shared" si="14"/>
        <v>278</v>
      </c>
      <c r="B291" s="19" t="s">
        <v>253</v>
      </c>
      <c r="C291" s="19" t="s">
        <v>462</v>
      </c>
      <c r="D291" s="3">
        <v>521</v>
      </c>
      <c r="E291" s="4" t="s">
        <v>287</v>
      </c>
      <c r="F291" s="15">
        <v>515.2</v>
      </c>
      <c r="G291" s="15">
        <v>515.2</v>
      </c>
      <c r="H291" s="15">
        <f t="shared" si="16"/>
        <v>100</v>
      </c>
      <c r="I291" s="59"/>
    </row>
    <row r="292" spans="1:9" s="27" customFormat="1" ht="37.5" customHeight="1">
      <c r="A292" s="13">
        <f t="shared" si="14"/>
        <v>279</v>
      </c>
      <c r="B292" s="18" t="s">
        <v>253</v>
      </c>
      <c r="C292" s="18" t="s">
        <v>166</v>
      </c>
      <c r="D292" s="13"/>
      <c r="E292" s="14" t="s">
        <v>342</v>
      </c>
      <c r="F292" s="10">
        <f>F295+F293</f>
        <v>4129.6</v>
      </c>
      <c r="G292" s="10">
        <f>G295+G293</f>
        <v>4128</v>
      </c>
      <c r="H292" s="10">
        <f t="shared" si="16"/>
        <v>99.96125532739248</v>
      </c>
      <c r="I292" s="67"/>
    </row>
    <row r="293" spans="1:9" s="1" customFormat="1" ht="36">
      <c r="A293" s="3">
        <f t="shared" si="14"/>
        <v>280</v>
      </c>
      <c r="B293" s="19" t="s">
        <v>253</v>
      </c>
      <c r="C293" s="19" t="s">
        <v>409</v>
      </c>
      <c r="D293" s="3"/>
      <c r="E293" s="4" t="s">
        <v>410</v>
      </c>
      <c r="F293" s="15">
        <f>F294</f>
        <v>1355</v>
      </c>
      <c r="G293" s="15">
        <f>G294</f>
        <v>1353.4</v>
      </c>
      <c r="H293" s="15">
        <f t="shared" si="16"/>
        <v>99.8819188191882</v>
      </c>
      <c r="I293" s="59"/>
    </row>
    <row r="294" spans="1:9" s="1" customFormat="1" ht="12.75">
      <c r="A294" s="3">
        <f t="shared" si="14"/>
        <v>281</v>
      </c>
      <c r="B294" s="19" t="s">
        <v>253</v>
      </c>
      <c r="C294" s="19" t="s">
        <v>409</v>
      </c>
      <c r="D294" s="3">
        <v>244</v>
      </c>
      <c r="E294" s="4" t="s">
        <v>118</v>
      </c>
      <c r="F294" s="15">
        <v>1355</v>
      </c>
      <c r="G294" s="15">
        <v>1353.4</v>
      </c>
      <c r="H294" s="15">
        <f t="shared" si="16"/>
        <v>99.8819188191882</v>
      </c>
      <c r="I294" s="59"/>
    </row>
    <row r="295" spans="1:9" s="27" customFormat="1" ht="36">
      <c r="A295" s="3">
        <f t="shared" si="14"/>
        <v>282</v>
      </c>
      <c r="B295" s="19" t="s">
        <v>253</v>
      </c>
      <c r="C295" s="19" t="s">
        <v>338</v>
      </c>
      <c r="D295" s="3"/>
      <c r="E295" s="53" t="s">
        <v>321</v>
      </c>
      <c r="F295" s="15">
        <f>F296</f>
        <v>2774.6</v>
      </c>
      <c r="G295" s="15">
        <f>G296</f>
        <v>2774.6</v>
      </c>
      <c r="H295" s="15">
        <f t="shared" si="16"/>
        <v>100</v>
      </c>
      <c r="I295" s="67"/>
    </row>
    <row r="296" spans="1:9" s="27" customFormat="1" ht="12.75">
      <c r="A296" s="3">
        <f t="shared" si="14"/>
        <v>283</v>
      </c>
      <c r="B296" s="19" t="s">
        <v>253</v>
      </c>
      <c r="C296" s="19" t="s">
        <v>338</v>
      </c>
      <c r="D296" s="3">
        <v>244</v>
      </c>
      <c r="E296" s="4" t="s">
        <v>118</v>
      </c>
      <c r="F296" s="15">
        <v>2774.6</v>
      </c>
      <c r="G296" s="15">
        <v>2774.6</v>
      </c>
      <c r="H296" s="15">
        <f t="shared" si="16"/>
        <v>100</v>
      </c>
      <c r="I296" s="61"/>
    </row>
    <row r="297" spans="1:9" s="1" customFormat="1" ht="12.75">
      <c r="A297" s="13">
        <f t="shared" si="14"/>
        <v>284</v>
      </c>
      <c r="B297" s="18" t="s">
        <v>254</v>
      </c>
      <c r="C297" s="18"/>
      <c r="D297" s="13"/>
      <c r="E297" s="13" t="s">
        <v>18</v>
      </c>
      <c r="F297" s="10">
        <f>F298+F307</f>
        <v>448.3</v>
      </c>
      <c r="G297" s="10">
        <f>G298+G307</f>
        <v>448.3</v>
      </c>
      <c r="H297" s="10">
        <f t="shared" si="16"/>
        <v>100</v>
      </c>
      <c r="I297" s="59"/>
    </row>
    <row r="298" spans="1:9" s="1" customFormat="1" ht="12.75">
      <c r="A298" s="13">
        <f t="shared" si="14"/>
        <v>285</v>
      </c>
      <c r="B298" s="18" t="s">
        <v>255</v>
      </c>
      <c r="C298" s="18"/>
      <c r="D298" s="13"/>
      <c r="E298" s="14" t="s">
        <v>83</v>
      </c>
      <c r="F298" s="10">
        <f>F299</f>
        <v>344</v>
      </c>
      <c r="G298" s="10">
        <f>G299</f>
        <v>344</v>
      </c>
      <c r="H298" s="10">
        <f t="shared" si="16"/>
        <v>100</v>
      </c>
      <c r="I298" s="59"/>
    </row>
    <row r="299" spans="1:9" s="33" customFormat="1" ht="24">
      <c r="A299" s="3">
        <f aca="true" t="shared" si="17" ref="A299:A353">A298+1</f>
        <v>286</v>
      </c>
      <c r="B299" s="19" t="s">
        <v>255</v>
      </c>
      <c r="C299" s="19" t="s">
        <v>161</v>
      </c>
      <c r="D299" s="13"/>
      <c r="E299" s="4" t="s">
        <v>339</v>
      </c>
      <c r="F299" s="15">
        <f>F300</f>
        <v>344</v>
      </c>
      <c r="G299" s="15">
        <f>G300</f>
        <v>344</v>
      </c>
      <c r="H299" s="15">
        <f t="shared" si="16"/>
        <v>100</v>
      </c>
      <c r="I299" s="64"/>
    </row>
    <row r="300" spans="1:9" s="33" customFormat="1" ht="36">
      <c r="A300" s="13">
        <f t="shared" si="17"/>
        <v>287</v>
      </c>
      <c r="B300" s="18" t="s">
        <v>255</v>
      </c>
      <c r="C300" s="18" t="s">
        <v>179</v>
      </c>
      <c r="D300" s="13"/>
      <c r="E300" s="35" t="s">
        <v>92</v>
      </c>
      <c r="F300" s="10">
        <f>F303+F305+F301</f>
        <v>344</v>
      </c>
      <c r="G300" s="10">
        <f>G303+G305+G301</f>
        <v>344</v>
      </c>
      <c r="H300" s="10">
        <f t="shared" si="16"/>
        <v>100</v>
      </c>
      <c r="I300" s="64"/>
    </row>
    <row r="301" spans="1:9" s="33" customFormat="1" ht="24">
      <c r="A301" s="3">
        <f t="shared" si="17"/>
        <v>288</v>
      </c>
      <c r="B301" s="19" t="s">
        <v>255</v>
      </c>
      <c r="C301" s="19" t="s">
        <v>377</v>
      </c>
      <c r="D301" s="3"/>
      <c r="E301" s="4" t="s">
        <v>378</v>
      </c>
      <c r="F301" s="15">
        <f>F302</f>
        <v>285.2</v>
      </c>
      <c r="G301" s="15">
        <f>G302</f>
        <v>285.2</v>
      </c>
      <c r="H301" s="15">
        <f t="shared" si="16"/>
        <v>100</v>
      </c>
      <c r="I301" s="64"/>
    </row>
    <row r="302" spans="1:9" s="33" customFormat="1" ht="12.75">
      <c r="A302" s="3">
        <f t="shared" si="17"/>
        <v>289</v>
      </c>
      <c r="B302" s="19" t="s">
        <v>255</v>
      </c>
      <c r="C302" s="19" t="s">
        <v>377</v>
      </c>
      <c r="D302" s="3">
        <v>244</v>
      </c>
      <c r="E302" s="4" t="s">
        <v>118</v>
      </c>
      <c r="F302" s="15">
        <v>285.2</v>
      </c>
      <c r="G302" s="15">
        <v>285.2</v>
      </c>
      <c r="H302" s="15">
        <f t="shared" si="16"/>
        <v>100</v>
      </c>
      <c r="I302" s="64"/>
    </row>
    <row r="303" spans="1:9" s="1" customFormat="1" ht="24">
      <c r="A303" s="3">
        <f t="shared" si="17"/>
        <v>290</v>
      </c>
      <c r="B303" s="19" t="s">
        <v>255</v>
      </c>
      <c r="C303" s="19" t="s">
        <v>189</v>
      </c>
      <c r="D303" s="3"/>
      <c r="E303" s="4" t="s">
        <v>51</v>
      </c>
      <c r="F303" s="15">
        <f>F304</f>
        <v>25.8</v>
      </c>
      <c r="G303" s="15">
        <f>G304</f>
        <v>25.8</v>
      </c>
      <c r="H303" s="15">
        <f t="shared" si="16"/>
        <v>100</v>
      </c>
      <c r="I303" s="59"/>
    </row>
    <row r="304" spans="1:9" s="1" customFormat="1" ht="12.75">
      <c r="A304" s="3">
        <f t="shared" si="17"/>
        <v>291</v>
      </c>
      <c r="B304" s="19" t="s">
        <v>255</v>
      </c>
      <c r="C304" s="19" t="s">
        <v>189</v>
      </c>
      <c r="D304" s="3">
        <v>244</v>
      </c>
      <c r="E304" s="4" t="s">
        <v>118</v>
      </c>
      <c r="F304" s="15">
        <v>25.8</v>
      </c>
      <c r="G304" s="15">
        <v>25.8</v>
      </c>
      <c r="H304" s="15">
        <f t="shared" si="16"/>
        <v>100</v>
      </c>
      <c r="I304" s="59"/>
    </row>
    <row r="305" spans="1:9" s="1" customFormat="1" ht="36">
      <c r="A305" s="3">
        <f t="shared" si="17"/>
        <v>292</v>
      </c>
      <c r="B305" s="19" t="s">
        <v>255</v>
      </c>
      <c r="C305" s="19" t="s">
        <v>190</v>
      </c>
      <c r="D305" s="13"/>
      <c r="E305" s="4" t="s">
        <v>96</v>
      </c>
      <c r="F305" s="15">
        <f>F306</f>
        <v>33</v>
      </c>
      <c r="G305" s="15">
        <f>G306</f>
        <v>33</v>
      </c>
      <c r="H305" s="15">
        <f t="shared" si="16"/>
        <v>100</v>
      </c>
      <c r="I305" s="59"/>
    </row>
    <row r="306" spans="1:9" s="27" customFormat="1" ht="12.75">
      <c r="A306" s="3">
        <f t="shared" si="17"/>
        <v>293</v>
      </c>
      <c r="B306" s="19" t="s">
        <v>255</v>
      </c>
      <c r="C306" s="19" t="s">
        <v>190</v>
      </c>
      <c r="D306" s="3">
        <v>244</v>
      </c>
      <c r="E306" s="4" t="s">
        <v>118</v>
      </c>
      <c r="F306" s="15">
        <v>33</v>
      </c>
      <c r="G306" s="15">
        <v>33</v>
      </c>
      <c r="H306" s="15">
        <f t="shared" si="16"/>
        <v>100</v>
      </c>
      <c r="I306" s="67"/>
    </row>
    <row r="307" spans="1:9" s="27" customFormat="1" ht="12.75">
      <c r="A307" s="13">
        <f t="shared" si="17"/>
        <v>294</v>
      </c>
      <c r="B307" s="18" t="s">
        <v>517</v>
      </c>
      <c r="C307" s="55"/>
      <c r="D307" s="13"/>
      <c r="E307" s="56" t="s">
        <v>518</v>
      </c>
      <c r="F307" s="10">
        <f aca="true" t="shared" si="18" ref="F307:G309">F308</f>
        <v>104.3</v>
      </c>
      <c r="G307" s="10">
        <f t="shared" si="18"/>
        <v>104.3</v>
      </c>
      <c r="H307" s="10">
        <f t="shared" si="16"/>
        <v>100</v>
      </c>
      <c r="I307" s="67"/>
    </row>
    <row r="308" spans="1:9" s="27" customFormat="1" ht="24">
      <c r="A308" s="3">
        <f t="shared" si="17"/>
        <v>295</v>
      </c>
      <c r="B308" s="19" t="s">
        <v>517</v>
      </c>
      <c r="C308" s="19" t="s">
        <v>161</v>
      </c>
      <c r="D308" s="3"/>
      <c r="E308" s="4" t="s">
        <v>339</v>
      </c>
      <c r="F308" s="15">
        <f t="shared" si="18"/>
        <v>104.3</v>
      </c>
      <c r="G308" s="15">
        <f t="shared" si="18"/>
        <v>104.3</v>
      </c>
      <c r="H308" s="15">
        <f t="shared" si="16"/>
        <v>100</v>
      </c>
      <c r="I308" s="67"/>
    </row>
    <row r="309" spans="1:9" s="27" customFormat="1" ht="36">
      <c r="A309" s="13">
        <f t="shared" si="17"/>
        <v>296</v>
      </c>
      <c r="B309" s="18" t="s">
        <v>517</v>
      </c>
      <c r="C309" s="18" t="s">
        <v>179</v>
      </c>
      <c r="D309" s="3"/>
      <c r="E309" s="35" t="s">
        <v>92</v>
      </c>
      <c r="F309" s="10">
        <f t="shared" si="18"/>
        <v>104.3</v>
      </c>
      <c r="G309" s="10">
        <f t="shared" si="18"/>
        <v>104.3</v>
      </c>
      <c r="H309" s="10">
        <f t="shared" si="16"/>
        <v>100</v>
      </c>
      <c r="I309" s="67"/>
    </row>
    <row r="310" spans="1:9" s="27" customFormat="1" ht="12.75">
      <c r="A310" s="3">
        <f t="shared" si="17"/>
        <v>297</v>
      </c>
      <c r="B310" s="19" t="s">
        <v>517</v>
      </c>
      <c r="C310" s="57" t="s">
        <v>520</v>
      </c>
      <c r="D310" s="3"/>
      <c r="E310" s="58" t="s">
        <v>519</v>
      </c>
      <c r="F310" s="15">
        <f>F311+F312</f>
        <v>104.3</v>
      </c>
      <c r="G310" s="15">
        <f>G311+G312</f>
        <v>104.3</v>
      </c>
      <c r="H310" s="15">
        <f t="shared" si="16"/>
        <v>100</v>
      </c>
      <c r="I310" s="67"/>
    </row>
    <row r="311" spans="1:9" s="27" customFormat="1" ht="12.75">
      <c r="A311" s="3">
        <f t="shared" si="17"/>
        <v>298</v>
      </c>
      <c r="B311" s="19" t="s">
        <v>517</v>
      </c>
      <c r="C311" s="19" t="s">
        <v>520</v>
      </c>
      <c r="D311" s="3">
        <v>244</v>
      </c>
      <c r="E311" s="4" t="s">
        <v>118</v>
      </c>
      <c r="F311" s="15">
        <v>100.3</v>
      </c>
      <c r="G311" s="15">
        <v>100.3</v>
      </c>
      <c r="H311" s="15">
        <f t="shared" si="16"/>
        <v>100</v>
      </c>
      <c r="I311" s="67"/>
    </row>
    <row r="312" spans="1:9" s="27" customFormat="1" ht="24">
      <c r="A312" s="3">
        <f t="shared" si="17"/>
        <v>299</v>
      </c>
      <c r="B312" s="19"/>
      <c r="C312" s="19"/>
      <c r="D312" s="3">
        <v>831</v>
      </c>
      <c r="E312" s="4" t="s">
        <v>117</v>
      </c>
      <c r="F312" s="15">
        <v>4</v>
      </c>
      <c r="G312" s="15">
        <v>4</v>
      </c>
      <c r="H312" s="15">
        <f t="shared" si="16"/>
        <v>100</v>
      </c>
      <c r="I312" s="67"/>
    </row>
    <row r="313" spans="1:9" s="1" customFormat="1" ht="12.75">
      <c r="A313" s="13">
        <f t="shared" si="17"/>
        <v>300</v>
      </c>
      <c r="B313" s="18" t="s">
        <v>256</v>
      </c>
      <c r="C313" s="18"/>
      <c r="D313" s="13"/>
      <c r="E313" s="13" t="s">
        <v>19</v>
      </c>
      <c r="F313" s="10">
        <f>F314+F368+F486+F565+F451</f>
        <v>671774.2</v>
      </c>
      <c r="G313" s="10">
        <f>G314+G368+G486+G565+G451</f>
        <v>648802.48</v>
      </c>
      <c r="H313" s="10">
        <f aca="true" t="shared" si="19" ref="H313:H376">G313/F313*100</f>
        <v>96.58044027293695</v>
      </c>
      <c r="I313" s="70"/>
    </row>
    <row r="314" spans="1:9" s="1" customFormat="1" ht="12.75">
      <c r="A314" s="13">
        <f t="shared" si="17"/>
        <v>301</v>
      </c>
      <c r="B314" s="18" t="s">
        <v>155</v>
      </c>
      <c r="C314" s="19"/>
      <c r="D314" s="3"/>
      <c r="E314" s="14" t="s">
        <v>20</v>
      </c>
      <c r="F314" s="10">
        <f>F315+F365</f>
        <v>191688.1</v>
      </c>
      <c r="G314" s="10">
        <f>G315+G365</f>
        <v>187230.5</v>
      </c>
      <c r="H314" s="10">
        <f t="shared" si="19"/>
        <v>97.67455569751068</v>
      </c>
      <c r="I314" s="71"/>
    </row>
    <row r="315" spans="1:9" s="1" customFormat="1" ht="24">
      <c r="A315" s="3">
        <f t="shared" si="17"/>
        <v>302</v>
      </c>
      <c r="B315" s="19" t="s">
        <v>155</v>
      </c>
      <c r="C315" s="19" t="s">
        <v>191</v>
      </c>
      <c r="D315" s="3"/>
      <c r="E315" s="4" t="s">
        <v>349</v>
      </c>
      <c r="F315" s="15">
        <f>F316+F362</f>
        <v>191658.1</v>
      </c>
      <c r="G315" s="15">
        <f>G316+G362</f>
        <v>187200.5</v>
      </c>
      <c r="H315" s="15">
        <f t="shared" si="19"/>
        <v>97.67419169865505</v>
      </c>
      <c r="I315" s="71"/>
    </row>
    <row r="316" spans="1:9" s="1" customFormat="1" ht="24">
      <c r="A316" s="13">
        <f t="shared" si="17"/>
        <v>303</v>
      </c>
      <c r="B316" s="18" t="s">
        <v>155</v>
      </c>
      <c r="C316" s="18" t="s">
        <v>192</v>
      </c>
      <c r="D316" s="13"/>
      <c r="E316" s="14" t="s">
        <v>350</v>
      </c>
      <c r="F316" s="10">
        <f>F317+F330+F334+F336+F341+F346+F351+F356+F360</f>
        <v>189282</v>
      </c>
      <c r="G316" s="10">
        <f>G317+G330+G334+G336+G341+G346+G351+G356+G360</f>
        <v>184824.7</v>
      </c>
      <c r="H316" s="10">
        <f t="shared" si="19"/>
        <v>97.64515379169706</v>
      </c>
      <c r="I316" s="71"/>
    </row>
    <row r="317" spans="1:9" s="1" customFormat="1" ht="36">
      <c r="A317" s="3">
        <f t="shared" si="17"/>
        <v>304</v>
      </c>
      <c r="B317" s="19" t="s">
        <v>155</v>
      </c>
      <c r="C317" s="19" t="s">
        <v>193</v>
      </c>
      <c r="D317" s="3"/>
      <c r="E317" s="4" t="s">
        <v>37</v>
      </c>
      <c r="F317" s="15">
        <f>F318+F322+F326+F329</f>
        <v>87890.5</v>
      </c>
      <c r="G317" s="15">
        <f>G318+G322+G326+G329</f>
        <v>86480.2</v>
      </c>
      <c r="H317" s="15">
        <f t="shared" si="19"/>
        <v>98.3953897178876</v>
      </c>
      <c r="I317" s="72"/>
    </row>
    <row r="318" spans="1:9" s="1" customFormat="1" ht="12.75">
      <c r="A318" s="3">
        <f t="shared" si="17"/>
        <v>305</v>
      </c>
      <c r="B318" s="19" t="s">
        <v>155</v>
      </c>
      <c r="C318" s="19" t="s">
        <v>193</v>
      </c>
      <c r="D318" s="3">
        <v>110</v>
      </c>
      <c r="E318" s="4" t="s">
        <v>69</v>
      </c>
      <c r="F318" s="15">
        <f>F319+F320+F321</f>
        <v>41676.5</v>
      </c>
      <c r="G318" s="15">
        <f>G319+G320+G321</f>
        <v>41322.6</v>
      </c>
      <c r="H318" s="15">
        <f t="shared" si="19"/>
        <v>99.1508404016652</v>
      </c>
      <c r="I318" s="59"/>
    </row>
    <row r="319" spans="1:9" s="1" customFormat="1" ht="12.75">
      <c r="A319" s="3">
        <f t="shared" si="17"/>
        <v>306</v>
      </c>
      <c r="B319" s="19"/>
      <c r="C319" s="19"/>
      <c r="D319" s="3">
        <v>111</v>
      </c>
      <c r="E319" s="4" t="s">
        <v>89</v>
      </c>
      <c r="F319" s="15">
        <f>31502.7+486.3</f>
        <v>31989</v>
      </c>
      <c r="G319" s="15">
        <v>31783.9</v>
      </c>
      <c r="H319" s="15">
        <f t="shared" si="19"/>
        <v>99.35884210197256</v>
      </c>
      <c r="I319" s="59"/>
    </row>
    <row r="320" spans="1:9" s="1" customFormat="1" ht="24">
      <c r="A320" s="3">
        <f t="shared" si="17"/>
        <v>307</v>
      </c>
      <c r="B320" s="19"/>
      <c r="C320" s="19"/>
      <c r="D320" s="3">
        <v>112</v>
      </c>
      <c r="E320" s="4" t="s">
        <v>105</v>
      </c>
      <c r="F320" s="15">
        <v>18.6</v>
      </c>
      <c r="G320" s="15">
        <v>18.6</v>
      </c>
      <c r="H320" s="15">
        <f t="shared" si="19"/>
        <v>100</v>
      </c>
      <c r="I320" s="59"/>
    </row>
    <row r="321" spans="1:9" s="1" customFormat="1" ht="24">
      <c r="A321" s="3">
        <f t="shared" si="17"/>
        <v>308</v>
      </c>
      <c r="B321" s="19"/>
      <c r="C321" s="19"/>
      <c r="D321" s="3">
        <v>119</v>
      </c>
      <c r="E321" s="4" t="s">
        <v>91</v>
      </c>
      <c r="F321" s="15">
        <v>9668.9</v>
      </c>
      <c r="G321" s="15">
        <v>9520.1</v>
      </c>
      <c r="H321" s="15">
        <f t="shared" si="19"/>
        <v>98.46104520679705</v>
      </c>
      <c r="I321" s="59"/>
    </row>
    <row r="322" spans="1:9" s="1" customFormat="1" ht="24">
      <c r="A322" s="3">
        <f t="shared" si="17"/>
        <v>309</v>
      </c>
      <c r="B322" s="19"/>
      <c r="C322" s="19"/>
      <c r="D322" s="3">
        <v>240</v>
      </c>
      <c r="E322" s="4" t="s">
        <v>68</v>
      </c>
      <c r="F322" s="15">
        <f>F323+F324+F325</f>
        <v>35812.1</v>
      </c>
      <c r="G322" s="15">
        <f>G323+G324+G325</f>
        <v>34852.200000000004</v>
      </c>
      <c r="H322" s="15">
        <f t="shared" si="19"/>
        <v>97.31962102194511</v>
      </c>
      <c r="I322" s="59"/>
    </row>
    <row r="323" spans="1:9" s="1" customFormat="1" ht="24">
      <c r="A323" s="3">
        <f t="shared" si="17"/>
        <v>310</v>
      </c>
      <c r="B323" s="19"/>
      <c r="C323" s="19"/>
      <c r="D323" s="3">
        <v>242</v>
      </c>
      <c r="E323" s="4" t="s">
        <v>2</v>
      </c>
      <c r="F323" s="15">
        <v>2088.1</v>
      </c>
      <c r="G323" s="15">
        <v>2080.4</v>
      </c>
      <c r="H323" s="15">
        <f t="shared" si="19"/>
        <v>99.6312437143815</v>
      </c>
      <c r="I323" s="59"/>
    </row>
    <row r="324" spans="1:9" s="1" customFormat="1" ht="12.75">
      <c r="A324" s="3">
        <f t="shared" si="17"/>
        <v>311</v>
      </c>
      <c r="B324" s="19"/>
      <c r="C324" s="19"/>
      <c r="D324" s="3">
        <v>244</v>
      </c>
      <c r="E324" s="4" t="s">
        <v>118</v>
      </c>
      <c r="F324" s="15">
        <v>22346.7</v>
      </c>
      <c r="G324" s="15">
        <v>21810.7</v>
      </c>
      <c r="H324" s="15">
        <f t="shared" si="19"/>
        <v>97.60143555871784</v>
      </c>
      <c r="I324" s="59"/>
    </row>
    <row r="325" spans="1:9" s="1" customFormat="1" ht="12.75">
      <c r="A325" s="3">
        <f t="shared" si="17"/>
        <v>312</v>
      </c>
      <c r="B325" s="19"/>
      <c r="C325" s="19"/>
      <c r="D325" s="3">
        <v>247</v>
      </c>
      <c r="E325" s="4" t="s">
        <v>305</v>
      </c>
      <c r="F325" s="15">
        <v>11377.3</v>
      </c>
      <c r="G325" s="15">
        <v>10961.1</v>
      </c>
      <c r="H325" s="15">
        <f t="shared" si="19"/>
        <v>96.34183857329947</v>
      </c>
      <c r="I325" s="59"/>
    </row>
    <row r="326" spans="1:9" s="1" customFormat="1" ht="12.75">
      <c r="A326" s="3">
        <f t="shared" si="17"/>
        <v>313</v>
      </c>
      <c r="B326" s="19"/>
      <c r="C326" s="19"/>
      <c r="D326" s="3">
        <v>620</v>
      </c>
      <c r="E326" s="4" t="s">
        <v>492</v>
      </c>
      <c r="F326" s="15">
        <f>F327+F328</f>
        <v>9532.7</v>
      </c>
      <c r="G326" s="15">
        <f>G327+G328</f>
        <v>9532.7</v>
      </c>
      <c r="H326" s="15">
        <f t="shared" si="19"/>
        <v>100</v>
      </c>
      <c r="I326" s="59"/>
    </row>
    <row r="327" spans="1:9" s="1" customFormat="1" ht="36">
      <c r="A327" s="3">
        <f t="shared" si="17"/>
        <v>314</v>
      </c>
      <c r="B327" s="19"/>
      <c r="C327" s="19"/>
      <c r="D327" s="3">
        <v>621</v>
      </c>
      <c r="E327" s="4" t="s">
        <v>38</v>
      </c>
      <c r="F327" s="15">
        <v>9482.7</v>
      </c>
      <c r="G327" s="15">
        <v>9482.7</v>
      </c>
      <c r="H327" s="15">
        <f t="shared" si="19"/>
        <v>100</v>
      </c>
      <c r="I327" s="59"/>
    </row>
    <row r="328" spans="1:9" s="1" customFormat="1" ht="12.75">
      <c r="A328" s="3">
        <f t="shared" si="17"/>
        <v>315</v>
      </c>
      <c r="B328" s="19"/>
      <c r="C328" s="19"/>
      <c r="D328" s="3">
        <v>622</v>
      </c>
      <c r="E328" s="4" t="s">
        <v>297</v>
      </c>
      <c r="F328" s="15">
        <v>50</v>
      </c>
      <c r="G328" s="15">
        <v>50</v>
      </c>
      <c r="H328" s="15">
        <f t="shared" si="19"/>
        <v>100</v>
      </c>
      <c r="I328" s="59"/>
    </row>
    <row r="329" spans="1:9" s="1" customFormat="1" ht="12.75">
      <c r="A329" s="3">
        <f t="shared" si="17"/>
        <v>316</v>
      </c>
      <c r="B329" s="19"/>
      <c r="C329" s="19"/>
      <c r="D329" s="3">
        <v>851</v>
      </c>
      <c r="E329" s="4" t="s">
        <v>39</v>
      </c>
      <c r="F329" s="15">
        <v>869.2</v>
      </c>
      <c r="G329" s="15">
        <v>772.7</v>
      </c>
      <c r="H329" s="15">
        <f t="shared" si="19"/>
        <v>88.89783709157847</v>
      </c>
      <c r="I329" s="59"/>
    </row>
    <row r="330" spans="1:9" s="1" customFormat="1" ht="48">
      <c r="A330" s="3">
        <f t="shared" si="17"/>
        <v>317</v>
      </c>
      <c r="B330" s="19" t="s">
        <v>155</v>
      </c>
      <c r="C330" s="19" t="s">
        <v>295</v>
      </c>
      <c r="D330" s="3"/>
      <c r="E330" s="4" t="s">
        <v>296</v>
      </c>
      <c r="F330" s="15">
        <f>F331</f>
        <v>11315.400000000001</v>
      </c>
      <c r="G330" s="15">
        <f>G331</f>
        <v>11040</v>
      </c>
      <c r="H330" s="15">
        <f t="shared" si="19"/>
        <v>97.56614878837689</v>
      </c>
      <c r="I330" s="73"/>
    </row>
    <row r="331" spans="1:9" s="1" customFormat="1" ht="24">
      <c r="A331" s="3">
        <f t="shared" si="17"/>
        <v>318</v>
      </c>
      <c r="B331" s="19" t="s">
        <v>155</v>
      </c>
      <c r="C331" s="19" t="s">
        <v>295</v>
      </c>
      <c r="D331" s="3">
        <v>240</v>
      </c>
      <c r="E331" s="4" t="s">
        <v>68</v>
      </c>
      <c r="F331" s="15">
        <f>F333+F332</f>
        <v>11315.400000000001</v>
      </c>
      <c r="G331" s="15">
        <f>G333+G332</f>
        <v>11040</v>
      </c>
      <c r="H331" s="15">
        <f t="shared" si="19"/>
        <v>97.56614878837689</v>
      </c>
      <c r="I331" s="59"/>
    </row>
    <row r="332" spans="1:9" s="1" customFormat="1" ht="24">
      <c r="A332" s="3">
        <f t="shared" si="17"/>
        <v>319</v>
      </c>
      <c r="B332" s="19"/>
      <c r="C332" s="19"/>
      <c r="D332" s="3">
        <v>243</v>
      </c>
      <c r="E332" s="4" t="s">
        <v>40</v>
      </c>
      <c r="F332" s="15">
        <v>4804.6</v>
      </c>
      <c r="G332" s="15">
        <v>4804.6</v>
      </c>
      <c r="H332" s="15">
        <f t="shared" si="19"/>
        <v>100</v>
      </c>
      <c r="I332" s="59"/>
    </row>
    <row r="333" spans="1:9" s="1" customFormat="1" ht="12.75">
      <c r="A333" s="3">
        <f t="shared" si="17"/>
        <v>320</v>
      </c>
      <c r="B333" s="19"/>
      <c r="C333" s="19"/>
      <c r="D333" s="3">
        <v>244</v>
      </c>
      <c r="E333" s="4" t="s">
        <v>118</v>
      </c>
      <c r="F333" s="15">
        <v>6510.8</v>
      </c>
      <c r="G333" s="15">
        <v>6235.4</v>
      </c>
      <c r="H333" s="15">
        <f t="shared" si="19"/>
        <v>95.77010505621428</v>
      </c>
      <c r="I333" s="59"/>
    </row>
    <row r="334" spans="1:9" s="1" customFormat="1" ht="39" customHeight="1">
      <c r="A334" s="3">
        <f t="shared" si="17"/>
        <v>321</v>
      </c>
      <c r="B334" s="19" t="s">
        <v>155</v>
      </c>
      <c r="C334" s="19" t="s">
        <v>194</v>
      </c>
      <c r="D334" s="3"/>
      <c r="E334" s="4" t="s">
        <v>80</v>
      </c>
      <c r="F334" s="15">
        <f>F335</f>
        <v>59</v>
      </c>
      <c r="G334" s="15">
        <f>G335</f>
        <v>59</v>
      </c>
      <c r="H334" s="15">
        <f t="shared" si="19"/>
        <v>100</v>
      </c>
      <c r="I334" s="59"/>
    </row>
    <row r="335" spans="1:9" s="1" customFormat="1" ht="12.75">
      <c r="A335" s="3">
        <f t="shared" si="17"/>
        <v>322</v>
      </c>
      <c r="B335" s="19" t="s">
        <v>155</v>
      </c>
      <c r="C335" s="19" t="s">
        <v>194</v>
      </c>
      <c r="D335" s="3">
        <v>244</v>
      </c>
      <c r="E335" s="4" t="s">
        <v>118</v>
      </c>
      <c r="F335" s="15">
        <v>59</v>
      </c>
      <c r="G335" s="15">
        <v>59</v>
      </c>
      <c r="H335" s="15">
        <f t="shared" si="19"/>
        <v>100</v>
      </c>
      <c r="I335" s="59"/>
    </row>
    <row r="336" spans="1:9" s="1" customFormat="1" ht="36">
      <c r="A336" s="3">
        <f t="shared" si="17"/>
        <v>323</v>
      </c>
      <c r="B336" s="19" t="s">
        <v>155</v>
      </c>
      <c r="C336" s="19" t="s">
        <v>368</v>
      </c>
      <c r="D336" s="3"/>
      <c r="E336" s="4" t="s">
        <v>367</v>
      </c>
      <c r="F336" s="15">
        <f>F337+F338</f>
        <v>1807.1</v>
      </c>
      <c r="G336" s="15">
        <f>G337+G338</f>
        <v>1674.8</v>
      </c>
      <c r="H336" s="15">
        <f t="shared" si="19"/>
        <v>92.67887775994687</v>
      </c>
      <c r="I336" s="59"/>
    </row>
    <row r="337" spans="1:9" s="1" customFormat="1" ht="12.75">
      <c r="A337" s="3">
        <f t="shared" si="17"/>
        <v>324</v>
      </c>
      <c r="B337" s="19" t="s">
        <v>155</v>
      </c>
      <c r="C337" s="19" t="s">
        <v>368</v>
      </c>
      <c r="D337" s="3">
        <v>244</v>
      </c>
      <c r="E337" s="4" t="s">
        <v>118</v>
      </c>
      <c r="F337" s="15">
        <v>1203</v>
      </c>
      <c r="G337" s="15">
        <v>1070.7</v>
      </c>
      <c r="H337" s="15">
        <f t="shared" si="19"/>
        <v>89.00249376558604</v>
      </c>
      <c r="I337" s="59"/>
    </row>
    <row r="338" spans="1:9" s="1" customFormat="1" ht="12.75">
      <c r="A338" s="3">
        <f t="shared" si="17"/>
        <v>325</v>
      </c>
      <c r="B338" s="19"/>
      <c r="C338" s="19"/>
      <c r="D338" s="3">
        <v>620</v>
      </c>
      <c r="E338" s="4" t="s">
        <v>298</v>
      </c>
      <c r="F338" s="15">
        <f>F339+F340</f>
        <v>604.0999999999999</v>
      </c>
      <c r="G338" s="15">
        <f>G339+G340</f>
        <v>604.0999999999999</v>
      </c>
      <c r="H338" s="15">
        <f t="shared" si="19"/>
        <v>100</v>
      </c>
      <c r="I338" s="59"/>
    </row>
    <row r="339" spans="1:9" s="1" customFormat="1" ht="36">
      <c r="A339" s="3">
        <f t="shared" si="17"/>
        <v>326</v>
      </c>
      <c r="B339" s="19"/>
      <c r="C339" s="19"/>
      <c r="D339" s="3">
        <v>621</v>
      </c>
      <c r="E339" s="4" t="s">
        <v>38</v>
      </c>
      <c r="F339" s="15">
        <v>288.2</v>
      </c>
      <c r="G339" s="15">
        <v>288.2</v>
      </c>
      <c r="H339" s="15">
        <f t="shared" si="19"/>
        <v>100</v>
      </c>
      <c r="I339" s="59"/>
    </row>
    <row r="340" spans="1:9" s="1" customFormat="1" ht="12.75">
      <c r="A340" s="3">
        <f t="shared" si="17"/>
        <v>327</v>
      </c>
      <c r="B340" s="19"/>
      <c r="C340" s="19"/>
      <c r="D340" s="3">
        <v>622</v>
      </c>
      <c r="E340" s="78" t="s">
        <v>297</v>
      </c>
      <c r="F340" s="15">
        <v>315.9</v>
      </c>
      <c r="G340" s="15">
        <v>315.9</v>
      </c>
      <c r="H340" s="15">
        <f t="shared" si="19"/>
        <v>100</v>
      </c>
      <c r="I340" s="59"/>
    </row>
    <row r="341" spans="1:9" s="1" customFormat="1" ht="60">
      <c r="A341" s="3">
        <f t="shared" si="17"/>
        <v>328</v>
      </c>
      <c r="B341" s="19" t="s">
        <v>155</v>
      </c>
      <c r="C341" s="19" t="s">
        <v>493</v>
      </c>
      <c r="D341" s="3"/>
      <c r="E341" s="50" t="s">
        <v>476</v>
      </c>
      <c r="F341" s="15">
        <f>F342+F345</f>
        <v>2117.9</v>
      </c>
      <c r="G341" s="15">
        <f>G342+G345</f>
        <v>2046</v>
      </c>
      <c r="H341" s="15">
        <f t="shared" si="19"/>
        <v>96.60512772085556</v>
      </c>
      <c r="I341" s="59"/>
    </row>
    <row r="342" spans="1:9" s="1" customFormat="1" ht="12.75">
      <c r="A342" s="3">
        <f t="shared" si="17"/>
        <v>329</v>
      </c>
      <c r="B342" s="19" t="s">
        <v>155</v>
      </c>
      <c r="C342" s="19" t="s">
        <v>493</v>
      </c>
      <c r="D342" s="3">
        <v>110</v>
      </c>
      <c r="E342" s="50" t="s">
        <v>69</v>
      </c>
      <c r="F342" s="15">
        <f>F343+F344</f>
        <v>1813.3000000000002</v>
      </c>
      <c r="G342" s="15">
        <f>G343+G344</f>
        <v>1741.4</v>
      </c>
      <c r="H342" s="15">
        <f t="shared" si="19"/>
        <v>96.03485358186731</v>
      </c>
      <c r="I342" s="59"/>
    </row>
    <row r="343" spans="1:9" s="1" customFormat="1" ht="12.75">
      <c r="A343" s="3">
        <f t="shared" si="17"/>
        <v>330</v>
      </c>
      <c r="B343" s="19"/>
      <c r="C343" s="19"/>
      <c r="D343" s="3">
        <v>111</v>
      </c>
      <c r="E343" s="50" t="s">
        <v>89</v>
      </c>
      <c r="F343" s="15">
        <v>1392.7</v>
      </c>
      <c r="G343" s="15">
        <v>1338.2</v>
      </c>
      <c r="H343" s="15">
        <f t="shared" si="19"/>
        <v>96.08673799095283</v>
      </c>
      <c r="I343" s="59"/>
    </row>
    <row r="344" spans="1:9" s="1" customFormat="1" ht="24">
      <c r="A344" s="3">
        <f t="shared" si="17"/>
        <v>331</v>
      </c>
      <c r="B344" s="19"/>
      <c r="C344" s="19"/>
      <c r="D344" s="3">
        <v>119</v>
      </c>
      <c r="E344" s="50" t="s">
        <v>91</v>
      </c>
      <c r="F344" s="15">
        <v>420.6</v>
      </c>
      <c r="G344" s="15">
        <v>403.2</v>
      </c>
      <c r="H344" s="15">
        <f t="shared" si="19"/>
        <v>95.86305278174036</v>
      </c>
      <c r="I344" s="59"/>
    </row>
    <row r="345" spans="1:9" s="1" customFormat="1" ht="36">
      <c r="A345" s="3">
        <f t="shared" si="17"/>
        <v>332</v>
      </c>
      <c r="B345" s="19"/>
      <c r="C345" s="19"/>
      <c r="D345" s="3">
        <v>621</v>
      </c>
      <c r="E345" s="4" t="s">
        <v>38</v>
      </c>
      <c r="F345" s="15">
        <v>304.6</v>
      </c>
      <c r="G345" s="15">
        <v>304.6</v>
      </c>
      <c r="H345" s="15">
        <f t="shared" si="19"/>
        <v>100</v>
      </c>
      <c r="I345" s="59"/>
    </row>
    <row r="346" spans="1:9" s="1" customFormat="1" ht="60">
      <c r="A346" s="3">
        <f t="shared" si="17"/>
        <v>333</v>
      </c>
      <c r="B346" s="19" t="s">
        <v>155</v>
      </c>
      <c r="C346" s="19" t="s">
        <v>195</v>
      </c>
      <c r="D346" s="3"/>
      <c r="E346" s="4" t="s">
        <v>70</v>
      </c>
      <c r="F346" s="15">
        <f>F347+F350</f>
        <v>81035</v>
      </c>
      <c r="G346" s="15">
        <f>G347+G350</f>
        <v>78504.70000000001</v>
      </c>
      <c r="H346" s="15">
        <f t="shared" si="19"/>
        <v>96.87752205836986</v>
      </c>
      <c r="I346" s="59"/>
    </row>
    <row r="347" spans="1:9" s="1" customFormat="1" ht="12.75">
      <c r="A347" s="3">
        <f t="shared" si="17"/>
        <v>334</v>
      </c>
      <c r="B347" s="19" t="s">
        <v>155</v>
      </c>
      <c r="C347" s="19" t="s">
        <v>195</v>
      </c>
      <c r="D347" s="3">
        <v>110</v>
      </c>
      <c r="E347" s="4" t="s">
        <v>69</v>
      </c>
      <c r="F347" s="15">
        <f>F348+F349</f>
        <v>67815</v>
      </c>
      <c r="G347" s="15">
        <f>G348+G349</f>
        <v>65284.700000000004</v>
      </c>
      <c r="H347" s="15">
        <f t="shared" si="19"/>
        <v>96.26881958268821</v>
      </c>
      <c r="I347" s="59"/>
    </row>
    <row r="348" spans="1:9" s="1" customFormat="1" ht="12.75">
      <c r="A348" s="3">
        <f t="shared" si="17"/>
        <v>335</v>
      </c>
      <c r="B348" s="19"/>
      <c r="C348" s="19"/>
      <c r="D348" s="3">
        <v>111</v>
      </c>
      <c r="E348" s="4" t="s">
        <v>89</v>
      </c>
      <c r="F348" s="15">
        <f>48144+3941</f>
        <v>52085</v>
      </c>
      <c r="G348" s="15">
        <v>50260.8</v>
      </c>
      <c r="H348" s="15">
        <f t="shared" si="19"/>
        <v>96.4976480752616</v>
      </c>
      <c r="I348" s="59"/>
    </row>
    <row r="349" spans="1:9" s="1" customFormat="1" ht="24">
      <c r="A349" s="3">
        <f t="shared" si="17"/>
        <v>336</v>
      </c>
      <c r="B349" s="19"/>
      <c r="C349" s="19"/>
      <c r="D349" s="3">
        <v>119</v>
      </c>
      <c r="E349" s="4" t="s">
        <v>91</v>
      </c>
      <c r="F349" s="15">
        <f>14539.5+1190.5</f>
        <v>15730</v>
      </c>
      <c r="G349" s="15">
        <v>15023.9</v>
      </c>
      <c r="H349" s="15">
        <f t="shared" si="19"/>
        <v>95.51112523839797</v>
      </c>
      <c r="I349" s="59"/>
    </row>
    <row r="350" spans="1:9" s="1" customFormat="1" ht="36">
      <c r="A350" s="3">
        <f t="shared" si="17"/>
        <v>337</v>
      </c>
      <c r="B350" s="19"/>
      <c r="C350" s="19"/>
      <c r="D350" s="3">
        <v>621</v>
      </c>
      <c r="E350" s="4" t="s">
        <v>38</v>
      </c>
      <c r="F350" s="15">
        <f>12341.5+878.5</f>
        <v>13220</v>
      </c>
      <c r="G350" s="15">
        <f>12341.5+878.5</f>
        <v>13220</v>
      </c>
      <c r="H350" s="15">
        <f t="shared" si="19"/>
        <v>100</v>
      </c>
      <c r="I350" s="59"/>
    </row>
    <row r="351" spans="1:9" s="1" customFormat="1" ht="60">
      <c r="A351" s="3">
        <f t="shared" si="17"/>
        <v>338</v>
      </c>
      <c r="B351" s="19" t="s">
        <v>155</v>
      </c>
      <c r="C351" s="19" t="s">
        <v>196</v>
      </c>
      <c r="D351" s="3"/>
      <c r="E351" s="4" t="s">
        <v>71</v>
      </c>
      <c r="F351" s="15">
        <f>F352+F355</f>
        <v>1016</v>
      </c>
      <c r="G351" s="15">
        <f>G352+G355</f>
        <v>987.0999999999999</v>
      </c>
      <c r="H351" s="15">
        <f t="shared" si="19"/>
        <v>97.15551181102362</v>
      </c>
      <c r="I351" s="59"/>
    </row>
    <row r="352" spans="1:9" s="1" customFormat="1" ht="24">
      <c r="A352" s="3">
        <f t="shared" si="17"/>
        <v>339</v>
      </c>
      <c r="B352" s="19" t="s">
        <v>155</v>
      </c>
      <c r="C352" s="19" t="s">
        <v>196</v>
      </c>
      <c r="D352" s="3">
        <v>240</v>
      </c>
      <c r="E352" s="4" t="s">
        <v>68</v>
      </c>
      <c r="F352" s="15">
        <f>F353+F354</f>
        <v>826.2</v>
      </c>
      <c r="G352" s="15">
        <f>G353+G354</f>
        <v>797.3</v>
      </c>
      <c r="H352" s="15">
        <f t="shared" si="19"/>
        <v>96.50205761316872</v>
      </c>
      <c r="I352" s="59"/>
    </row>
    <row r="353" spans="1:9" s="1" customFormat="1" ht="24">
      <c r="A353" s="3">
        <f t="shared" si="17"/>
        <v>340</v>
      </c>
      <c r="B353" s="19"/>
      <c r="C353" s="19"/>
      <c r="D353" s="3">
        <v>242</v>
      </c>
      <c r="E353" s="4" t="s">
        <v>2</v>
      </c>
      <c r="F353" s="15">
        <v>45</v>
      </c>
      <c r="G353" s="15">
        <v>45</v>
      </c>
      <c r="H353" s="15">
        <f t="shared" si="19"/>
        <v>100</v>
      </c>
      <c r="I353" s="59"/>
    </row>
    <row r="354" spans="1:9" s="1" customFormat="1" ht="12.75">
      <c r="A354" s="3">
        <f aca="true" t="shared" si="20" ref="A354:A415">A353+1</f>
        <v>341</v>
      </c>
      <c r="B354" s="19" t="s">
        <v>155</v>
      </c>
      <c r="C354" s="19" t="s">
        <v>196</v>
      </c>
      <c r="D354" s="3">
        <v>244</v>
      </c>
      <c r="E354" s="4" t="s">
        <v>118</v>
      </c>
      <c r="F354" s="15">
        <v>781.2</v>
      </c>
      <c r="G354" s="15">
        <v>752.3</v>
      </c>
      <c r="H354" s="15">
        <f t="shared" si="19"/>
        <v>96.3005632360471</v>
      </c>
      <c r="I354" s="59"/>
    </row>
    <row r="355" spans="1:9" s="1" customFormat="1" ht="36">
      <c r="A355" s="3">
        <f t="shared" si="20"/>
        <v>342</v>
      </c>
      <c r="B355" s="19"/>
      <c r="C355" s="19"/>
      <c r="D355" s="3">
        <v>621</v>
      </c>
      <c r="E355" s="4" t="s">
        <v>38</v>
      </c>
      <c r="F355" s="15">
        <v>189.8</v>
      </c>
      <c r="G355" s="15">
        <v>189.8</v>
      </c>
      <c r="H355" s="15">
        <f t="shared" si="19"/>
        <v>100</v>
      </c>
      <c r="I355" s="59"/>
    </row>
    <row r="356" spans="1:9" s="1" customFormat="1" ht="84">
      <c r="A356" s="3">
        <f t="shared" si="20"/>
        <v>343</v>
      </c>
      <c r="B356" s="19" t="s">
        <v>155</v>
      </c>
      <c r="C356" s="19" t="s">
        <v>326</v>
      </c>
      <c r="D356" s="3"/>
      <c r="E356" s="4" t="s">
        <v>72</v>
      </c>
      <c r="F356" s="15">
        <f>F357</f>
        <v>3981.1</v>
      </c>
      <c r="G356" s="15">
        <f>G357</f>
        <v>3978.5</v>
      </c>
      <c r="H356" s="15">
        <f t="shared" si="19"/>
        <v>99.93469141694507</v>
      </c>
      <c r="I356" s="59"/>
    </row>
    <row r="357" spans="1:9" s="1" customFormat="1" ht="12.75">
      <c r="A357" s="3">
        <f t="shared" si="20"/>
        <v>344</v>
      </c>
      <c r="B357" s="19" t="s">
        <v>155</v>
      </c>
      <c r="C357" s="19" t="s">
        <v>326</v>
      </c>
      <c r="D357" s="3">
        <v>110</v>
      </c>
      <c r="E357" s="4" t="s">
        <v>69</v>
      </c>
      <c r="F357" s="15">
        <f>F358+F359</f>
        <v>3981.1</v>
      </c>
      <c r="G357" s="15">
        <f>G358+G359</f>
        <v>3978.5</v>
      </c>
      <c r="H357" s="15">
        <f t="shared" si="19"/>
        <v>99.93469141694507</v>
      </c>
      <c r="I357" s="59"/>
    </row>
    <row r="358" spans="1:9" s="1" customFormat="1" ht="12.75">
      <c r="A358" s="3">
        <f t="shared" si="20"/>
        <v>345</v>
      </c>
      <c r="B358" s="19"/>
      <c r="C358" s="19"/>
      <c r="D358" s="3">
        <v>111</v>
      </c>
      <c r="E358" s="4" t="s">
        <v>89</v>
      </c>
      <c r="F358" s="15">
        <v>3061.6</v>
      </c>
      <c r="G358" s="15">
        <v>3060.5</v>
      </c>
      <c r="H358" s="15">
        <f t="shared" si="19"/>
        <v>99.96407107394828</v>
      </c>
      <c r="I358" s="59"/>
    </row>
    <row r="359" spans="1:9" s="1" customFormat="1" ht="24">
      <c r="A359" s="3">
        <f t="shared" si="20"/>
        <v>346</v>
      </c>
      <c r="B359" s="19"/>
      <c r="C359" s="19"/>
      <c r="D359" s="3">
        <v>119</v>
      </c>
      <c r="E359" s="4" t="s">
        <v>91</v>
      </c>
      <c r="F359" s="15">
        <v>919.5</v>
      </c>
      <c r="G359" s="15">
        <v>918</v>
      </c>
      <c r="H359" s="15">
        <f t="shared" si="19"/>
        <v>99.836867862969</v>
      </c>
      <c r="I359" s="59"/>
    </row>
    <row r="360" spans="1:9" s="1" customFormat="1" ht="84">
      <c r="A360" s="3">
        <f t="shared" si="20"/>
        <v>347</v>
      </c>
      <c r="B360" s="19" t="s">
        <v>155</v>
      </c>
      <c r="C360" s="19" t="s">
        <v>327</v>
      </c>
      <c r="D360" s="3"/>
      <c r="E360" s="4" t="s">
        <v>73</v>
      </c>
      <c r="F360" s="15">
        <f>F361</f>
        <v>60</v>
      </c>
      <c r="G360" s="15">
        <f>G361</f>
        <v>54.4</v>
      </c>
      <c r="H360" s="15">
        <f t="shared" si="19"/>
        <v>90.66666666666666</v>
      </c>
      <c r="I360" s="59"/>
    </row>
    <row r="361" spans="1:9" s="1" customFormat="1" ht="12.75">
      <c r="A361" s="3">
        <f t="shared" si="20"/>
        <v>348</v>
      </c>
      <c r="B361" s="19" t="s">
        <v>155</v>
      </c>
      <c r="C361" s="19" t="s">
        <v>327</v>
      </c>
      <c r="D361" s="3">
        <v>244</v>
      </c>
      <c r="E361" s="25" t="s">
        <v>118</v>
      </c>
      <c r="F361" s="15">
        <v>60</v>
      </c>
      <c r="G361" s="15">
        <v>54.4</v>
      </c>
      <c r="H361" s="15">
        <f t="shared" si="19"/>
        <v>90.66666666666666</v>
      </c>
      <c r="I361" s="59"/>
    </row>
    <row r="362" spans="1:9" s="27" customFormat="1" ht="35.25" customHeight="1">
      <c r="A362" s="13">
        <f t="shared" si="20"/>
        <v>349</v>
      </c>
      <c r="B362" s="18" t="s">
        <v>155</v>
      </c>
      <c r="C362" s="18" t="s">
        <v>197</v>
      </c>
      <c r="D362" s="13"/>
      <c r="E362" s="14" t="s">
        <v>351</v>
      </c>
      <c r="F362" s="10">
        <f>F363</f>
        <v>2376.1</v>
      </c>
      <c r="G362" s="10">
        <f>G363</f>
        <v>2375.8</v>
      </c>
      <c r="H362" s="10">
        <f t="shared" si="19"/>
        <v>99.98737426875974</v>
      </c>
      <c r="I362" s="67"/>
    </row>
    <row r="363" spans="1:9" s="1" customFormat="1" ht="12.75">
      <c r="A363" s="3">
        <f t="shared" si="20"/>
        <v>350</v>
      </c>
      <c r="B363" s="19" t="s">
        <v>155</v>
      </c>
      <c r="C363" s="19" t="s">
        <v>198</v>
      </c>
      <c r="D363" s="3"/>
      <c r="E363" s="4" t="s">
        <v>41</v>
      </c>
      <c r="F363" s="15">
        <f>F364</f>
        <v>2376.1</v>
      </c>
      <c r="G363" s="15">
        <f>G364</f>
        <v>2375.8</v>
      </c>
      <c r="H363" s="15">
        <f t="shared" si="19"/>
        <v>99.98737426875974</v>
      </c>
      <c r="I363" s="59"/>
    </row>
    <row r="364" spans="1:9" s="1" customFormat="1" ht="12.75">
      <c r="A364" s="3">
        <f t="shared" si="20"/>
        <v>351</v>
      </c>
      <c r="B364" s="19" t="s">
        <v>155</v>
      </c>
      <c r="C364" s="19" t="s">
        <v>198</v>
      </c>
      <c r="D364" s="3">
        <v>244</v>
      </c>
      <c r="E364" s="4" t="s">
        <v>118</v>
      </c>
      <c r="F364" s="15">
        <v>2376.1</v>
      </c>
      <c r="G364" s="15">
        <v>2375.8</v>
      </c>
      <c r="H364" s="15">
        <f t="shared" si="19"/>
        <v>99.98737426875974</v>
      </c>
      <c r="I364" s="59"/>
    </row>
    <row r="365" spans="1:9" s="1" customFormat="1" ht="12.75">
      <c r="A365" s="13">
        <f t="shared" si="20"/>
        <v>352</v>
      </c>
      <c r="B365" s="18" t="s">
        <v>155</v>
      </c>
      <c r="C365" s="18" t="s">
        <v>293</v>
      </c>
      <c r="D365" s="13"/>
      <c r="E365" s="14" t="s">
        <v>35</v>
      </c>
      <c r="F365" s="10">
        <f>F366</f>
        <v>30</v>
      </c>
      <c r="G365" s="10">
        <f>G366</f>
        <v>30</v>
      </c>
      <c r="H365" s="10">
        <f t="shared" si="19"/>
        <v>100</v>
      </c>
      <c r="I365" s="59"/>
    </row>
    <row r="366" spans="1:9" s="1" customFormat="1" ht="36">
      <c r="A366" s="3">
        <f t="shared" si="20"/>
        <v>353</v>
      </c>
      <c r="B366" s="19" t="s">
        <v>155</v>
      </c>
      <c r="C366" s="19" t="s">
        <v>199</v>
      </c>
      <c r="D366" s="3"/>
      <c r="E366" s="4" t="s">
        <v>114</v>
      </c>
      <c r="F366" s="15">
        <f>F367</f>
        <v>30</v>
      </c>
      <c r="G366" s="15">
        <f>G367</f>
        <v>30</v>
      </c>
      <c r="H366" s="15">
        <f t="shared" si="19"/>
        <v>100</v>
      </c>
      <c r="I366" s="59"/>
    </row>
    <row r="367" spans="1:9" s="1" customFormat="1" ht="12.75">
      <c r="A367" s="3">
        <f t="shared" si="20"/>
        <v>354</v>
      </c>
      <c r="B367" s="19" t="s">
        <v>155</v>
      </c>
      <c r="C367" s="19" t="s">
        <v>199</v>
      </c>
      <c r="D367" s="3">
        <v>853</v>
      </c>
      <c r="E367" s="4" t="s">
        <v>86</v>
      </c>
      <c r="F367" s="15">
        <v>30</v>
      </c>
      <c r="G367" s="15">
        <v>30</v>
      </c>
      <c r="H367" s="15">
        <f t="shared" si="19"/>
        <v>100</v>
      </c>
      <c r="I367" s="59"/>
    </row>
    <row r="368" spans="1:9" s="1" customFormat="1" ht="12.75">
      <c r="A368" s="13">
        <f t="shared" si="20"/>
        <v>355</v>
      </c>
      <c r="B368" s="18" t="s">
        <v>156</v>
      </c>
      <c r="C368" s="18"/>
      <c r="D368" s="13"/>
      <c r="E368" s="14" t="s">
        <v>21</v>
      </c>
      <c r="F368" s="10">
        <f>F378+F448+F369</f>
        <v>410573.89999999997</v>
      </c>
      <c r="G368" s="10">
        <f>G378+G448+G369</f>
        <v>393484.17999999993</v>
      </c>
      <c r="H368" s="10">
        <f t="shared" si="19"/>
        <v>95.83760195180453</v>
      </c>
      <c r="I368" s="73"/>
    </row>
    <row r="369" spans="1:9" s="1" customFormat="1" ht="24">
      <c r="A369" s="3">
        <f t="shared" si="20"/>
        <v>356</v>
      </c>
      <c r="B369" s="19" t="s">
        <v>156</v>
      </c>
      <c r="C369" s="19" t="s">
        <v>161</v>
      </c>
      <c r="D369" s="3"/>
      <c r="E369" s="4" t="s">
        <v>339</v>
      </c>
      <c r="F369" s="15">
        <f>F370</f>
        <v>70589.8</v>
      </c>
      <c r="G369" s="15">
        <f>G370</f>
        <v>56994.600000000006</v>
      </c>
      <c r="H369" s="15">
        <f t="shared" si="19"/>
        <v>80.74056025091444</v>
      </c>
      <c r="I369" s="59"/>
    </row>
    <row r="370" spans="1:10" s="1" customFormat="1" ht="24">
      <c r="A370" s="13">
        <f t="shared" si="20"/>
        <v>357</v>
      </c>
      <c r="B370" s="18" t="s">
        <v>156</v>
      </c>
      <c r="C370" s="18" t="s">
        <v>187</v>
      </c>
      <c r="D370" s="13"/>
      <c r="E370" s="36" t="s">
        <v>352</v>
      </c>
      <c r="F370" s="10">
        <f>F371+F374+F376</f>
        <v>70589.8</v>
      </c>
      <c r="G370" s="10">
        <f>G371+G374+G376</f>
        <v>56994.600000000006</v>
      </c>
      <c r="H370" s="10">
        <f t="shared" si="19"/>
        <v>80.74056025091444</v>
      </c>
      <c r="I370" s="59"/>
      <c r="J370" s="1" t="s">
        <v>157</v>
      </c>
    </row>
    <row r="371" spans="1:9" s="1" customFormat="1" ht="12.75">
      <c r="A371" s="3">
        <f t="shared" si="20"/>
        <v>358</v>
      </c>
      <c r="B371" s="19" t="s">
        <v>156</v>
      </c>
      <c r="C371" s="19" t="s">
        <v>301</v>
      </c>
      <c r="D371" s="3"/>
      <c r="E371" s="25" t="s">
        <v>302</v>
      </c>
      <c r="F371" s="15">
        <f>F372+F373</f>
        <v>20801.8</v>
      </c>
      <c r="G371" s="15">
        <f>G372+G373</f>
        <v>20801.8</v>
      </c>
      <c r="H371" s="15">
        <f t="shared" si="19"/>
        <v>100</v>
      </c>
      <c r="I371" s="59"/>
    </row>
    <row r="372" spans="1:9" s="1" customFormat="1" ht="12.75">
      <c r="A372" s="3">
        <f t="shared" si="20"/>
        <v>359</v>
      </c>
      <c r="B372" s="19" t="s">
        <v>156</v>
      </c>
      <c r="C372" s="19" t="s">
        <v>301</v>
      </c>
      <c r="D372" s="3">
        <v>244</v>
      </c>
      <c r="E372" s="25" t="s">
        <v>118</v>
      </c>
      <c r="F372" s="15">
        <v>800</v>
      </c>
      <c r="G372" s="15">
        <v>800</v>
      </c>
      <c r="H372" s="15">
        <f t="shared" si="19"/>
        <v>100</v>
      </c>
      <c r="I372" s="59"/>
    </row>
    <row r="373" spans="1:9" s="47" customFormat="1" ht="24">
      <c r="A373" s="3">
        <f t="shared" si="20"/>
        <v>360</v>
      </c>
      <c r="B373" s="19"/>
      <c r="C373" s="19"/>
      <c r="D373" s="3">
        <v>414</v>
      </c>
      <c r="E373" s="4" t="s">
        <v>284</v>
      </c>
      <c r="F373" s="15">
        <v>20001.8</v>
      </c>
      <c r="G373" s="15">
        <v>20001.8</v>
      </c>
      <c r="H373" s="15">
        <f t="shared" si="19"/>
        <v>100</v>
      </c>
      <c r="I373" s="61"/>
    </row>
    <row r="374" spans="1:9" s="47" customFormat="1" ht="12.75">
      <c r="A374" s="3">
        <f t="shared" si="20"/>
        <v>361</v>
      </c>
      <c r="B374" s="19" t="s">
        <v>156</v>
      </c>
      <c r="C374" s="19" t="s">
        <v>464</v>
      </c>
      <c r="D374" s="3"/>
      <c r="E374" s="25" t="s">
        <v>302</v>
      </c>
      <c r="F374" s="15">
        <f>F375</f>
        <v>49638</v>
      </c>
      <c r="G374" s="15">
        <f>G375</f>
        <v>36042.8</v>
      </c>
      <c r="H374" s="15">
        <f t="shared" si="19"/>
        <v>72.61130585438576</v>
      </c>
      <c r="I374" s="61"/>
    </row>
    <row r="375" spans="1:9" s="47" customFormat="1" ht="24">
      <c r="A375" s="3">
        <f t="shared" si="20"/>
        <v>362</v>
      </c>
      <c r="B375" s="19" t="s">
        <v>156</v>
      </c>
      <c r="C375" s="19" t="s">
        <v>464</v>
      </c>
      <c r="D375" s="3">
        <v>414</v>
      </c>
      <c r="E375" s="4" t="s">
        <v>284</v>
      </c>
      <c r="F375" s="15">
        <v>49638</v>
      </c>
      <c r="G375" s="15">
        <v>36042.8</v>
      </c>
      <c r="H375" s="15">
        <f t="shared" si="19"/>
        <v>72.61130585438576</v>
      </c>
      <c r="I375" s="61"/>
    </row>
    <row r="376" spans="1:9" s="47" customFormat="1" ht="24">
      <c r="A376" s="3">
        <f t="shared" si="20"/>
        <v>363</v>
      </c>
      <c r="B376" s="19" t="s">
        <v>156</v>
      </c>
      <c r="C376" s="19" t="s">
        <v>494</v>
      </c>
      <c r="D376" s="3"/>
      <c r="E376" s="4" t="s">
        <v>495</v>
      </c>
      <c r="F376" s="15">
        <f>F377</f>
        <v>150</v>
      </c>
      <c r="G376" s="15">
        <f>G377</f>
        <v>150</v>
      </c>
      <c r="H376" s="15">
        <f t="shared" si="19"/>
        <v>100</v>
      </c>
      <c r="I376" s="61"/>
    </row>
    <row r="377" spans="1:9" s="47" customFormat="1" ht="24">
      <c r="A377" s="3">
        <f t="shared" si="20"/>
        <v>364</v>
      </c>
      <c r="B377" s="19" t="s">
        <v>156</v>
      </c>
      <c r="C377" s="19" t="s">
        <v>494</v>
      </c>
      <c r="D377" s="3">
        <v>414</v>
      </c>
      <c r="E377" s="4" t="s">
        <v>284</v>
      </c>
      <c r="F377" s="15">
        <v>150</v>
      </c>
      <c r="G377" s="15">
        <v>150</v>
      </c>
      <c r="H377" s="15">
        <f aca="true" t="shared" si="21" ref="H377:H438">G377/F377*100</f>
        <v>100</v>
      </c>
      <c r="I377" s="61"/>
    </row>
    <row r="378" spans="1:9" s="1" customFormat="1" ht="24">
      <c r="A378" s="3">
        <f t="shared" si="20"/>
        <v>365</v>
      </c>
      <c r="B378" s="19" t="s">
        <v>156</v>
      </c>
      <c r="C378" s="19" t="s">
        <v>191</v>
      </c>
      <c r="D378" s="3"/>
      <c r="E378" s="4" t="s">
        <v>354</v>
      </c>
      <c r="F378" s="15">
        <f>F379+F441</f>
        <v>339976.8</v>
      </c>
      <c r="G378" s="15">
        <f>G379+G441</f>
        <v>336482.27999999997</v>
      </c>
      <c r="H378" s="15">
        <f t="shared" si="21"/>
        <v>98.97212986297887</v>
      </c>
      <c r="I378" s="73"/>
    </row>
    <row r="379" spans="1:10" s="1" customFormat="1" ht="24">
      <c r="A379" s="13">
        <f t="shared" si="20"/>
        <v>366</v>
      </c>
      <c r="B379" s="18" t="s">
        <v>156</v>
      </c>
      <c r="C379" s="18" t="s">
        <v>200</v>
      </c>
      <c r="D379" s="3"/>
      <c r="E379" s="14" t="s">
        <v>353</v>
      </c>
      <c r="F379" s="10">
        <f>F380+F392+F399+F401+F406+F411+F416+F421+F424+F427+F430+F435+F438</f>
        <v>336754.7</v>
      </c>
      <c r="G379" s="10">
        <f>G380+G392+G399+G401+G406+G411+G416+G421+G424+G427+G430+G435+G438</f>
        <v>333260.18</v>
      </c>
      <c r="H379" s="10">
        <f t="shared" si="21"/>
        <v>98.96229510679436</v>
      </c>
      <c r="I379" s="73"/>
      <c r="J379" s="1" t="s">
        <v>157</v>
      </c>
    </row>
    <row r="380" spans="1:9" s="1" customFormat="1" ht="28.5" customHeight="1">
      <c r="A380" s="3">
        <f t="shared" si="20"/>
        <v>367</v>
      </c>
      <c r="B380" s="19" t="s">
        <v>156</v>
      </c>
      <c r="C380" s="19" t="s">
        <v>201</v>
      </c>
      <c r="D380" s="3"/>
      <c r="E380" s="4" t="s">
        <v>42</v>
      </c>
      <c r="F380" s="15">
        <f>F381+F384+F388+F391</f>
        <v>110791.59999999999</v>
      </c>
      <c r="G380" s="15">
        <f>G381+G384+G388+G391</f>
        <v>109684.90000000001</v>
      </c>
      <c r="H380" s="15">
        <f t="shared" si="21"/>
        <v>99.00109755613244</v>
      </c>
      <c r="I380" s="72"/>
    </row>
    <row r="381" spans="1:9" s="1" customFormat="1" ht="12.75">
      <c r="A381" s="3">
        <f t="shared" si="20"/>
        <v>368</v>
      </c>
      <c r="B381" s="19" t="s">
        <v>156</v>
      </c>
      <c r="C381" s="19" t="s">
        <v>201</v>
      </c>
      <c r="D381" s="3">
        <v>110</v>
      </c>
      <c r="E381" s="4" t="s">
        <v>69</v>
      </c>
      <c r="F381" s="15">
        <f>F382+F383</f>
        <v>37761.6</v>
      </c>
      <c r="G381" s="15">
        <f>G382+G383</f>
        <v>37694.7</v>
      </c>
      <c r="H381" s="15">
        <f t="shared" si="21"/>
        <v>99.82283589678403</v>
      </c>
      <c r="I381" s="59"/>
    </row>
    <row r="382" spans="1:9" s="1" customFormat="1" ht="12.75">
      <c r="A382" s="3">
        <f t="shared" si="20"/>
        <v>369</v>
      </c>
      <c r="B382" s="19"/>
      <c r="C382" s="19"/>
      <c r="D382" s="3">
        <v>111</v>
      </c>
      <c r="E382" s="4" t="s">
        <v>89</v>
      </c>
      <c r="F382" s="15">
        <v>28948.6</v>
      </c>
      <c r="G382" s="15">
        <v>28940.1</v>
      </c>
      <c r="H382" s="15">
        <f t="shared" si="21"/>
        <v>99.97063761287247</v>
      </c>
      <c r="I382" s="59"/>
    </row>
    <row r="383" spans="1:9" s="1" customFormat="1" ht="24">
      <c r="A383" s="3">
        <f t="shared" si="20"/>
        <v>370</v>
      </c>
      <c r="B383" s="19"/>
      <c r="C383" s="19"/>
      <c r="D383" s="3">
        <v>119</v>
      </c>
      <c r="E383" s="4" t="s">
        <v>91</v>
      </c>
      <c r="F383" s="15">
        <v>8813</v>
      </c>
      <c r="G383" s="15">
        <v>8754.6</v>
      </c>
      <c r="H383" s="15">
        <f t="shared" si="21"/>
        <v>99.33734256212415</v>
      </c>
      <c r="I383" s="59"/>
    </row>
    <row r="384" spans="1:9" s="1" customFormat="1" ht="24">
      <c r="A384" s="3">
        <f t="shared" si="20"/>
        <v>371</v>
      </c>
      <c r="B384" s="19"/>
      <c r="C384" s="19"/>
      <c r="D384" s="3">
        <v>240</v>
      </c>
      <c r="E384" s="4" t="s">
        <v>68</v>
      </c>
      <c r="F384" s="15">
        <f>F385+F386+F387</f>
        <v>31079.3</v>
      </c>
      <c r="G384" s="15">
        <f>G385+G386+G387</f>
        <v>30095.3</v>
      </c>
      <c r="H384" s="15">
        <f t="shared" si="21"/>
        <v>96.83390552554273</v>
      </c>
      <c r="I384" s="74"/>
    </row>
    <row r="385" spans="1:9" s="1" customFormat="1" ht="24">
      <c r="A385" s="3">
        <f t="shared" si="20"/>
        <v>372</v>
      </c>
      <c r="B385" s="19"/>
      <c r="C385" s="19"/>
      <c r="D385" s="3">
        <v>242</v>
      </c>
      <c r="E385" s="4" t="s">
        <v>2</v>
      </c>
      <c r="F385" s="15">
        <v>1302.5</v>
      </c>
      <c r="G385" s="15">
        <v>1278.8</v>
      </c>
      <c r="H385" s="15">
        <f t="shared" si="21"/>
        <v>98.18042226487523</v>
      </c>
      <c r="I385" s="59"/>
    </row>
    <row r="386" spans="1:9" s="1" customFormat="1" ht="12.75">
      <c r="A386" s="3">
        <f t="shared" si="20"/>
        <v>373</v>
      </c>
      <c r="B386" s="19"/>
      <c r="C386" s="19"/>
      <c r="D386" s="3">
        <v>244</v>
      </c>
      <c r="E386" s="4" t="s">
        <v>118</v>
      </c>
      <c r="F386" s="15">
        <v>15087.8</v>
      </c>
      <c r="G386" s="15">
        <v>14902.6</v>
      </c>
      <c r="H386" s="15">
        <f t="shared" si="21"/>
        <v>98.77251819350734</v>
      </c>
      <c r="I386" s="59"/>
    </row>
    <row r="387" spans="1:9" s="1" customFormat="1" ht="12.75">
      <c r="A387" s="3">
        <f t="shared" si="20"/>
        <v>374</v>
      </c>
      <c r="B387" s="19"/>
      <c r="C387" s="19"/>
      <c r="D387" s="3">
        <v>247</v>
      </c>
      <c r="E387" s="4" t="s">
        <v>305</v>
      </c>
      <c r="F387" s="15">
        <v>14689</v>
      </c>
      <c r="G387" s="15">
        <v>13913.9</v>
      </c>
      <c r="H387" s="15">
        <f t="shared" si="21"/>
        <v>94.72326230512628</v>
      </c>
      <c r="I387" s="59"/>
    </row>
    <row r="388" spans="1:9" s="1" customFormat="1" ht="12.75">
      <c r="A388" s="3">
        <f t="shared" si="20"/>
        <v>375</v>
      </c>
      <c r="B388" s="19"/>
      <c r="C388" s="19"/>
      <c r="D388" s="3">
        <v>620</v>
      </c>
      <c r="E388" s="4" t="s">
        <v>298</v>
      </c>
      <c r="F388" s="15">
        <f>F389+F390</f>
        <v>40024.3</v>
      </c>
      <c r="G388" s="15">
        <f>G389+G390</f>
        <v>40024.3</v>
      </c>
      <c r="H388" s="15">
        <f t="shared" si="21"/>
        <v>100</v>
      </c>
      <c r="I388" s="59"/>
    </row>
    <row r="389" spans="1:9" s="1" customFormat="1" ht="36">
      <c r="A389" s="3">
        <f t="shared" si="20"/>
        <v>376</v>
      </c>
      <c r="B389" s="19"/>
      <c r="C389" s="19"/>
      <c r="D389" s="3">
        <v>621</v>
      </c>
      <c r="E389" s="4" t="s">
        <v>38</v>
      </c>
      <c r="F389" s="15">
        <v>26197.6</v>
      </c>
      <c r="G389" s="15">
        <v>26197.6</v>
      </c>
      <c r="H389" s="15">
        <f t="shared" si="21"/>
        <v>100</v>
      </c>
      <c r="I389" s="59"/>
    </row>
    <row r="390" spans="1:9" s="1" customFormat="1" ht="12.75">
      <c r="A390" s="3">
        <f t="shared" si="20"/>
        <v>377</v>
      </c>
      <c r="B390" s="19"/>
      <c r="C390" s="19"/>
      <c r="D390" s="3">
        <v>622</v>
      </c>
      <c r="E390" s="4" t="s">
        <v>297</v>
      </c>
      <c r="F390" s="15">
        <v>13826.7</v>
      </c>
      <c r="G390" s="15">
        <v>13826.7</v>
      </c>
      <c r="H390" s="15">
        <f t="shared" si="21"/>
        <v>100</v>
      </c>
      <c r="I390" s="61"/>
    </row>
    <row r="391" spans="1:9" s="1" customFormat="1" ht="12.75">
      <c r="A391" s="3">
        <f t="shared" si="20"/>
        <v>378</v>
      </c>
      <c r="B391" s="19"/>
      <c r="C391" s="19"/>
      <c r="D391" s="3">
        <v>851</v>
      </c>
      <c r="E391" s="4" t="s">
        <v>39</v>
      </c>
      <c r="F391" s="15">
        <v>1926.4</v>
      </c>
      <c r="G391" s="15">
        <v>1870.6</v>
      </c>
      <c r="H391" s="15">
        <f t="shared" si="21"/>
        <v>97.10340531561461</v>
      </c>
      <c r="I391" s="59"/>
    </row>
    <row r="392" spans="1:9" s="1" customFormat="1" ht="48">
      <c r="A392" s="3">
        <f t="shared" si="20"/>
        <v>379</v>
      </c>
      <c r="B392" s="19" t="s">
        <v>156</v>
      </c>
      <c r="C392" s="19" t="s">
        <v>202</v>
      </c>
      <c r="D392" s="3"/>
      <c r="E392" s="4" t="s">
        <v>139</v>
      </c>
      <c r="F392" s="15">
        <f>F393+F396</f>
        <v>17839.300000000003</v>
      </c>
      <c r="G392" s="15">
        <f>G393+G396</f>
        <v>17839.2</v>
      </c>
      <c r="H392" s="15">
        <f t="shared" si="21"/>
        <v>99.99943943988832</v>
      </c>
      <c r="I392" s="73"/>
    </row>
    <row r="393" spans="1:9" s="1" customFormat="1" ht="24">
      <c r="A393" s="3">
        <f t="shared" si="20"/>
        <v>380</v>
      </c>
      <c r="B393" s="19" t="s">
        <v>156</v>
      </c>
      <c r="C393" s="19" t="s">
        <v>202</v>
      </c>
      <c r="D393" s="3">
        <v>240</v>
      </c>
      <c r="E393" s="4" t="s">
        <v>68</v>
      </c>
      <c r="F393" s="15">
        <f>F394+F395</f>
        <v>15969.300000000001</v>
      </c>
      <c r="G393" s="15">
        <f>G394+G395</f>
        <v>15969.2</v>
      </c>
      <c r="H393" s="15">
        <f t="shared" si="21"/>
        <v>99.99937379847582</v>
      </c>
      <c r="I393" s="75"/>
    </row>
    <row r="394" spans="1:9" s="1" customFormat="1" ht="24">
      <c r="A394" s="3">
        <f t="shared" si="20"/>
        <v>381</v>
      </c>
      <c r="B394" s="37"/>
      <c r="C394" s="16"/>
      <c r="D394" s="3">
        <v>243</v>
      </c>
      <c r="E394" s="4" t="s">
        <v>40</v>
      </c>
      <c r="F394" s="15">
        <v>13872.2</v>
      </c>
      <c r="G394" s="15">
        <v>13872.2</v>
      </c>
      <c r="H394" s="15">
        <f t="shared" si="21"/>
        <v>100</v>
      </c>
      <c r="I394" s="59"/>
    </row>
    <row r="395" spans="1:9" s="1" customFormat="1" ht="12.75">
      <c r="A395" s="3">
        <f t="shared" si="20"/>
        <v>382</v>
      </c>
      <c r="B395" s="19"/>
      <c r="C395" s="19"/>
      <c r="D395" s="3">
        <v>244</v>
      </c>
      <c r="E395" s="4" t="s">
        <v>118</v>
      </c>
      <c r="F395" s="15">
        <v>2097.1</v>
      </c>
      <c r="G395" s="15">
        <v>2097</v>
      </c>
      <c r="H395" s="15">
        <f t="shared" si="21"/>
        <v>99.99523151018073</v>
      </c>
      <c r="I395" s="73"/>
    </row>
    <row r="396" spans="1:9" s="1" customFormat="1" ht="12.75">
      <c r="A396" s="3">
        <f t="shared" si="20"/>
        <v>383</v>
      </c>
      <c r="B396" s="19"/>
      <c r="C396" s="19"/>
      <c r="D396" s="3">
        <v>620</v>
      </c>
      <c r="E396" s="4" t="s">
        <v>298</v>
      </c>
      <c r="F396" s="15">
        <f>F397+F398</f>
        <v>1870</v>
      </c>
      <c r="G396" s="15">
        <f>G397+G398</f>
        <v>1870</v>
      </c>
      <c r="H396" s="15">
        <f t="shared" si="21"/>
        <v>100</v>
      </c>
      <c r="I396" s="59"/>
    </row>
    <row r="397" spans="1:9" s="1" customFormat="1" ht="36">
      <c r="A397" s="3">
        <f t="shared" si="20"/>
        <v>384</v>
      </c>
      <c r="B397" s="19"/>
      <c r="C397" s="19"/>
      <c r="D397" s="3">
        <v>621</v>
      </c>
      <c r="E397" s="4" t="s">
        <v>38</v>
      </c>
      <c r="F397" s="15">
        <v>167.1</v>
      </c>
      <c r="G397" s="15">
        <v>167.1</v>
      </c>
      <c r="H397" s="15">
        <f t="shared" si="21"/>
        <v>100</v>
      </c>
      <c r="I397" s="59"/>
    </row>
    <row r="398" spans="1:9" s="1" customFormat="1" ht="12.75">
      <c r="A398" s="3">
        <f t="shared" si="20"/>
        <v>385</v>
      </c>
      <c r="B398" s="19"/>
      <c r="C398" s="19"/>
      <c r="D398" s="3">
        <v>622</v>
      </c>
      <c r="E398" s="4" t="s">
        <v>297</v>
      </c>
      <c r="F398" s="15">
        <v>1702.9</v>
      </c>
      <c r="G398" s="15">
        <v>1702.9</v>
      </c>
      <c r="H398" s="15">
        <f t="shared" si="21"/>
        <v>100</v>
      </c>
      <c r="I398" s="59"/>
    </row>
    <row r="399" spans="1:9" s="1" customFormat="1" ht="36">
      <c r="A399" s="3">
        <f t="shared" si="20"/>
        <v>386</v>
      </c>
      <c r="B399" s="19" t="s">
        <v>156</v>
      </c>
      <c r="C399" s="19" t="s">
        <v>370</v>
      </c>
      <c r="D399" s="3"/>
      <c r="E399" s="4" t="s">
        <v>369</v>
      </c>
      <c r="F399" s="15">
        <f>F400</f>
        <v>6930.6</v>
      </c>
      <c r="G399" s="15">
        <f>G400</f>
        <v>6881.3</v>
      </c>
      <c r="H399" s="15">
        <f t="shared" si="21"/>
        <v>99.28866187631662</v>
      </c>
      <c r="I399" s="73"/>
    </row>
    <row r="400" spans="1:9" s="1" customFormat="1" ht="24">
      <c r="A400" s="3">
        <f t="shared" si="20"/>
        <v>387</v>
      </c>
      <c r="B400" s="19" t="s">
        <v>156</v>
      </c>
      <c r="C400" s="19" t="s">
        <v>370</v>
      </c>
      <c r="D400" s="3">
        <v>243</v>
      </c>
      <c r="E400" s="4" t="s">
        <v>40</v>
      </c>
      <c r="F400" s="15">
        <v>6930.6</v>
      </c>
      <c r="G400" s="15">
        <v>6881.3</v>
      </c>
      <c r="H400" s="15">
        <f t="shared" si="21"/>
        <v>99.28866187631662</v>
      </c>
      <c r="I400" s="59"/>
    </row>
    <row r="401" spans="1:9" s="1" customFormat="1" ht="36">
      <c r="A401" s="3">
        <f t="shared" si="20"/>
        <v>388</v>
      </c>
      <c r="B401" s="19" t="s">
        <v>156</v>
      </c>
      <c r="C401" s="19" t="s">
        <v>371</v>
      </c>
      <c r="D401" s="3"/>
      <c r="E401" s="4" t="s">
        <v>381</v>
      </c>
      <c r="F401" s="15">
        <f>F402+F403</f>
        <v>3573.1</v>
      </c>
      <c r="G401" s="15">
        <f>G402+G403</f>
        <v>3402.2</v>
      </c>
      <c r="H401" s="15">
        <f t="shared" si="21"/>
        <v>95.21703842601661</v>
      </c>
      <c r="I401" s="59"/>
    </row>
    <row r="402" spans="1:9" s="1" customFormat="1" ht="12.75">
      <c r="A402" s="3">
        <f t="shared" si="20"/>
        <v>389</v>
      </c>
      <c r="B402" s="19" t="s">
        <v>156</v>
      </c>
      <c r="C402" s="19" t="s">
        <v>371</v>
      </c>
      <c r="D402" s="3">
        <v>244</v>
      </c>
      <c r="E402" s="4" t="s">
        <v>118</v>
      </c>
      <c r="F402" s="15">
        <v>2105.6</v>
      </c>
      <c r="G402" s="15">
        <v>2105.6</v>
      </c>
      <c r="H402" s="15">
        <f t="shared" si="21"/>
        <v>100</v>
      </c>
      <c r="I402" s="59"/>
    </row>
    <row r="403" spans="1:9" s="1" customFormat="1" ht="12.75">
      <c r="A403" s="3">
        <f t="shared" si="20"/>
        <v>390</v>
      </c>
      <c r="B403" s="19"/>
      <c r="C403" s="19"/>
      <c r="D403" s="3">
        <v>620</v>
      </c>
      <c r="E403" s="4" t="s">
        <v>298</v>
      </c>
      <c r="F403" s="15">
        <f>F404+F405</f>
        <v>1467.5</v>
      </c>
      <c r="G403" s="15">
        <f>G404+G405</f>
        <v>1296.6</v>
      </c>
      <c r="H403" s="15">
        <f t="shared" si="21"/>
        <v>88.35434412265758</v>
      </c>
      <c r="I403" s="59"/>
    </row>
    <row r="404" spans="1:9" s="1" customFormat="1" ht="36">
      <c r="A404" s="3">
        <f t="shared" si="20"/>
        <v>391</v>
      </c>
      <c r="B404" s="19"/>
      <c r="C404" s="19"/>
      <c r="D404" s="3">
        <v>621</v>
      </c>
      <c r="E404" s="4" t="s">
        <v>38</v>
      </c>
      <c r="F404" s="15">
        <v>1290.2</v>
      </c>
      <c r="G404" s="15">
        <v>1119.3</v>
      </c>
      <c r="H404" s="15">
        <f t="shared" si="21"/>
        <v>86.75399162920476</v>
      </c>
      <c r="I404" s="59"/>
    </row>
    <row r="405" spans="1:9" s="1" customFormat="1" ht="12.75">
      <c r="A405" s="3">
        <f t="shared" si="20"/>
        <v>392</v>
      </c>
      <c r="B405" s="19"/>
      <c r="C405" s="19"/>
      <c r="D405" s="3">
        <v>622</v>
      </c>
      <c r="E405" s="4" t="s">
        <v>297</v>
      </c>
      <c r="F405" s="15">
        <v>177.3</v>
      </c>
      <c r="G405" s="15">
        <v>177.3</v>
      </c>
      <c r="H405" s="15">
        <f t="shared" si="21"/>
        <v>100</v>
      </c>
      <c r="I405" s="59"/>
    </row>
    <row r="406" spans="1:9" s="1" customFormat="1" ht="60">
      <c r="A406" s="3">
        <f t="shared" si="20"/>
        <v>393</v>
      </c>
      <c r="B406" s="19" t="s">
        <v>156</v>
      </c>
      <c r="C406" s="19" t="s">
        <v>496</v>
      </c>
      <c r="D406" s="3"/>
      <c r="E406" s="50" t="s">
        <v>476</v>
      </c>
      <c r="F406" s="15">
        <f>F407+F410</f>
        <v>1943.5</v>
      </c>
      <c r="G406" s="15">
        <f>G407+G410</f>
        <v>1715.1000000000001</v>
      </c>
      <c r="H406" s="15">
        <f t="shared" si="21"/>
        <v>88.24800617442759</v>
      </c>
      <c r="I406" s="59"/>
    </row>
    <row r="407" spans="1:9" s="1" customFormat="1" ht="12.75">
      <c r="A407" s="3">
        <f t="shared" si="20"/>
        <v>394</v>
      </c>
      <c r="B407" s="19" t="s">
        <v>156</v>
      </c>
      <c r="C407" s="19" t="s">
        <v>496</v>
      </c>
      <c r="D407" s="3">
        <v>110</v>
      </c>
      <c r="E407" s="50" t="s">
        <v>69</v>
      </c>
      <c r="F407" s="15">
        <f>F408+F409</f>
        <v>1758.2</v>
      </c>
      <c r="G407" s="15">
        <f>G408+G409</f>
        <v>1529.8000000000002</v>
      </c>
      <c r="H407" s="15">
        <f t="shared" si="21"/>
        <v>87.00944147423502</v>
      </c>
      <c r="I407" s="59"/>
    </row>
    <row r="408" spans="1:9" s="1" customFormat="1" ht="12.75">
      <c r="A408" s="3">
        <f t="shared" si="20"/>
        <v>395</v>
      </c>
      <c r="B408" s="19"/>
      <c r="C408" s="19"/>
      <c r="D408" s="3">
        <v>111</v>
      </c>
      <c r="E408" s="50" t="s">
        <v>89</v>
      </c>
      <c r="F408" s="15">
        <v>1350.4</v>
      </c>
      <c r="G408" s="15">
        <v>1176.9</v>
      </c>
      <c r="H408" s="15">
        <f t="shared" si="21"/>
        <v>87.15195497630332</v>
      </c>
      <c r="I408" s="59"/>
    </row>
    <row r="409" spans="1:9" s="1" customFormat="1" ht="24">
      <c r="A409" s="3">
        <f t="shared" si="20"/>
        <v>396</v>
      </c>
      <c r="B409" s="19"/>
      <c r="C409" s="19"/>
      <c r="D409" s="3">
        <v>119</v>
      </c>
      <c r="E409" s="50" t="s">
        <v>91</v>
      </c>
      <c r="F409" s="15">
        <v>407.8</v>
      </c>
      <c r="G409" s="15">
        <v>352.9</v>
      </c>
      <c r="H409" s="15">
        <f t="shared" si="21"/>
        <v>86.53751839136831</v>
      </c>
      <c r="I409" s="59"/>
    </row>
    <row r="410" spans="1:9" s="1" customFormat="1" ht="36">
      <c r="A410" s="3">
        <f t="shared" si="20"/>
        <v>397</v>
      </c>
      <c r="B410" s="19"/>
      <c r="C410" s="19"/>
      <c r="D410" s="3">
        <v>621</v>
      </c>
      <c r="E410" s="4" t="s">
        <v>38</v>
      </c>
      <c r="F410" s="15">
        <v>185.3</v>
      </c>
      <c r="G410" s="15">
        <v>185.3</v>
      </c>
      <c r="H410" s="15">
        <f t="shared" si="21"/>
        <v>100</v>
      </c>
      <c r="I410" s="59"/>
    </row>
    <row r="411" spans="1:9" s="1" customFormat="1" ht="84">
      <c r="A411" s="3">
        <f t="shared" si="20"/>
        <v>398</v>
      </c>
      <c r="B411" s="19" t="s">
        <v>156</v>
      </c>
      <c r="C411" s="19" t="s">
        <v>203</v>
      </c>
      <c r="D411" s="3"/>
      <c r="E411" s="4" t="s">
        <v>72</v>
      </c>
      <c r="F411" s="15">
        <f>F412+F415</f>
        <v>155555.08000000002</v>
      </c>
      <c r="G411" s="15">
        <f>G412+G415</f>
        <v>155496.58</v>
      </c>
      <c r="H411" s="15">
        <f t="shared" si="21"/>
        <v>99.96239274217209</v>
      </c>
      <c r="I411" s="75"/>
    </row>
    <row r="412" spans="1:9" s="1" customFormat="1" ht="12.75">
      <c r="A412" s="3">
        <f t="shared" si="20"/>
        <v>399</v>
      </c>
      <c r="B412" s="19" t="s">
        <v>156</v>
      </c>
      <c r="C412" s="19" t="s">
        <v>203</v>
      </c>
      <c r="D412" s="3">
        <v>110</v>
      </c>
      <c r="E412" s="4" t="s">
        <v>69</v>
      </c>
      <c r="F412" s="15">
        <f>F413+F414</f>
        <v>91891.40000000001</v>
      </c>
      <c r="G412" s="15">
        <f>G413+G414</f>
        <v>91832.9</v>
      </c>
      <c r="H412" s="15">
        <f t="shared" si="21"/>
        <v>99.9363378945146</v>
      </c>
      <c r="I412" s="59"/>
    </row>
    <row r="413" spans="1:9" s="1" customFormat="1" ht="12.75">
      <c r="A413" s="3">
        <f t="shared" si="20"/>
        <v>400</v>
      </c>
      <c r="B413" s="19"/>
      <c r="C413" s="19"/>
      <c r="D413" s="3">
        <v>111</v>
      </c>
      <c r="E413" s="4" t="s">
        <v>89</v>
      </c>
      <c r="F413" s="15">
        <f>68479+2182.6</f>
        <v>70661.6</v>
      </c>
      <c r="G413" s="15">
        <v>70638.3</v>
      </c>
      <c r="H413" s="15">
        <f t="shared" si="21"/>
        <v>99.96702593770874</v>
      </c>
      <c r="I413" s="59"/>
    </row>
    <row r="414" spans="1:9" s="1" customFormat="1" ht="24">
      <c r="A414" s="3">
        <f t="shared" si="20"/>
        <v>401</v>
      </c>
      <c r="B414" s="19"/>
      <c r="C414" s="19"/>
      <c r="D414" s="3">
        <v>119</v>
      </c>
      <c r="E414" s="4" t="s">
        <v>91</v>
      </c>
      <c r="F414" s="15">
        <f>20581.4+648.4</f>
        <v>21229.800000000003</v>
      </c>
      <c r="G414" s="15">
        <v>21194.6</v>
      </c>
      <c r="H414" s="15">
        <f t="shared" si="21"/>
        <v>99.83419532920705</v>
      </c>
      <c r="I414" s="59"/>
    </row>
    <row r="415" spans="1:9" s="1" customFormat="1" ht="36">
      <c r="A415" s="3">
        <f t="shared" si="20"/>
        <v>402</v>
      </c>
      <c r="B415" s="19"/>
      <c r="C415" s="19"/>
      <c r="D415" s="3">
        <v>621</v>
      </c>
      <c r="E415" s="4" t="s">
        <v>38</v>
      </c>
      <c r="F415" s="15">
        <f>61808.28+1855.4</f>
        <v>63663.68</v>
      </c>
      <c r="G415" s="15">
        <f>61808.28+1855.4</f>
        <v>63663.68</v>
      </c>
      <c r="H415" s="15">
        <f t="shared" si="21"/>
        <v>100</v>
      </c>
      <c r="I415" s="59"/>
    </row>
    <row r="416" spans="1:9" s="1" customFormat="1" ht="84">
      <c r="A416" s="3">
        <f aca="true" t="shared" si="22" ref="A416:A478">A415+1</f>
        <v>403</v>
      </c>
      <c r="B416" s="19" t="s">
        <v>156</v>
      </c>
      <c r="C416" s="19" t="s">
        <v>204</v>
      </c>
      <c r="D416" s="3"/>
      <c r="E416" s="4" t="s">
        <v>73</v>
      </c>
      <c r="F416" s="15">
        <f>F417+F420</f>
        <v>5983</v>
      </c>
      <c r="G416" s="15">
        <f>G417+G420</f>
        <v>5972.6</v>
      </c>
      <c r="H416" s="15">
        <f t="shared" si="21"/>
        <v>99.82617416012035</v>
      </c>
      <c r="I416" s="59"/>
    </row>
    <row r="417" spans="1:9" s="1" customFormat="1" ht="24">
      <c r="A417" s="3">
        <f t="shared" si="22"/>
        <v>404</v>
      </c>
      <c r="B417" s="19" t="s">
        <v>156</v>
      </c>
      <c r="C417" s="19" t="s">
        <v>204</v>
      </c>
      <c r="D417" s="3">
        <v>240</v>
      </c>
      <c r="E417" s="4" t="s">
        <v>68</v>
      </c>
      <c r="F417" s="15">
        <f>F418+F419</f>
        <v>3346</v>
      </c>
      <c r="G417" s="15">
        <f>G418+G419</f>
        <v>3335.6</v>
      </c>
      <c r="H417" s="15">
        <f t="shared" si="21"/>
        <v>99.68918111177526</v>
      </c>
      <c r="I417" s="59"/>
    </row>
    <row r="418" spans="1:9" s="1" customFormat="1" ht="24">
      <c r="A418" s="3">
        <f t="shared" si="22"/>
        <v>405</v>
      </c>
      <c r="B418" s="19"/>
      <c r="C418" s="19"/>
      <c r="D418" s="3">
        <v>242</v>
      </c>
      <c r="E418" s="4" t="s">
        <v>2</v>
      </c>
      <c r="F418" s="15">
        <v>1305.4</v>
      </c>
      <c r="G418" s="15">
        <v>1304.8</v>
      </c>
      <c r="H418" s="15">
        <f t="shared" si="21"/>
        <v>99.95403707675807</v>
      </c>
      <c r="I418" s="59"/>
    </row>
    <row r="419" spans="1:9" s="1" customFormat="1" ht="12.75">
      <c r="A419" s="3">
        <f t="shared" si="22"/>
        <v>406</v>
      </c>
      <c r="B419" s="19"/>
      <c r="C419" s="19"/>
      <c r="D419" s="3">
        <v>244</v>
      </c>
      <c r="E419" s="4" t="s">
        <v>118</v>
      </c>
      <c r="F419" s="15">
        <v>2040.6</v>
      </c>
      <c r="G419" s="15">
        <v>2030.8</v>
      </c>
      <c r="H419" s="15">
        <f t="shared" si="21"/>
        <v>99.5197490934039</v>
      </c>
      <c r="I419" s="59"/>
    </row>
    <row r="420" spans="1:9" s="1" customFormat="1" ht="36">
      <c r="A420" s="3">
        <f t="shared" si="22"/>
        <v>407</v>
      </c>
      <c r="B420" s="19"/>
      <c r="C420" s="19"/>
      <c r="D420" s="3">
        <v>621</v>
      </c>
      <c r="E420" s="4" t="s">
        <v>38</v>
      </c>
      <c r="F420" s="15">
        <v>2637</v>
      </c>
      <c r="G420" s="15">
        <v>2637</v>
      </c>
      <c r="H420" s="15">
        <f t="shared" si="21"/>
        <v>100</v>
      </c>
      <c r="I420" s="59"/>
    </row>
    <row r="421" spans="1:9" s="1" customFormat="1" ht="120">
      <c r="A421" s="3">
        <f t="shared" si="22"/>
        <v>408</v>
      </c>
      <c r="B421" s="38" t="s">
        <v>156</v>
      </c>
      <c r="C421" s="19" t="s">
        <v>511</v>
      </c>
      <c r="D421" s="3"/>
      <c r="E421" s="4" t="s">
        <v>512</v>
      </c>
      <c r="F421" s="39">
        <f>F422+F423</f>
        <v>984.5</v>
      </c>
      <c r="G421" s="39">
        <f>G422+G423</f>
        <v>984.5</v>
      </c>
      <c r="H421" s="15">
        <f t="shared" si="21"/>
        <v>100</v>
      </c>
      <c r="I421" s="59"/>
    </row>
    <row r="422" spans="1:9" s="1" customFormat="1" ht="12.75">
      <c r="A422" s="3">
        <f t="shared" si="22"/>
        <v>409</v>
      </c>
      <c r="B422" s="38" t="s">
        <v>156</v>
      </c>
      <c r="C422" s="19" t="s">
        <v>511</v>
      </c>
      <c r="D422" s="3">
        <v>244</v>
      </c>
      <c r="E422" s="4" t="s">
        <v>118</v>
      </c>
      <c r="F422" s="39">
        <v>805.5</v>
      </c>
      <c r="G422" s="39">
        <v>805.5</v>
      </c>
      <c r="H422" s="15">
        <f t="shared" si="21"/>
        <v>100</v>
      </c>
      <c r="I422" s="59"/>
    </row>
    <row r="423" spans="1:9" s="1" customFormat="1" ht="12.75">
      <c r="A423" s="3">
        <f t="shared" si="22"/>
        <v>410</v>
      </c>
      <c r="B423" s="38"/>
      <c r="C423" s="19"/>
      <c r="D423" s="3">
        <v>622</v>
      </c>
      <c r="E423" s="4" t="s">
        <v>297</v>
      </c>
      <c r="F423" s="39">
        <v>179</v>
      </c>
      <c r="G423" s="39">
        <v>179</v>
      </c>
      <c r="H423" s="15">
        <f t="shared" si="21"/>
        <v>100</v>
      </c>
      <c r="I423" s="59"/>
    </row>
    <row r="424" spans="1:9" s="1" customFormat="1" ht="24">
      <c r="A424" s="3">
        <f t="shared" si="22"/>
        <v>411</v>
      </c>
      <c r="B424" s="38" t="s">
        <v>156</v>
      </c>
      <c r="C424" s="19" t="s">
        <v>328</v>
      </c>
      <c r="D424" s="3"/>
      <c r="E424" s="4" t="s">
        <v>329</v>
      </c>
      <c r="F424" s="39">
        <f>F425+F426</f>
        <v>7361.42</v>
      </c>
      <c r="G424" s="39">
        <f>G425+G426</f>
        <v>6446.6</v>
      </c>
      <c r="H424" s="15">
        <f t="shared" si="21"/>
        <v>87.57277807814253</v>
      </c>
      <c r="I424" s="75"/>
    </row>
    <row r="425" spans="1:9" s="1" customFormat="1" ht="12.75">
      <c r="A425" s="3">
        <f t="shared" si="22"/>
        <v>412</v>
      </c>
      <c r="B425" s="38" t="s">
        <v>156</v>
      </c>
      <c r="C425" s="19" t="s">
        <v>328</v>
      </c>
      <c r="D425" s="3">
        <v>244</v>
      </c>
      <c r="E425" s="4" t="s">
        <v>118</v>
      </c>
      <c r="F425" s="15">
        <v>4433.92</v>
      </c>
      <c r="G425" s="15">
        <v>3519.1</v>
      </c>
      <c r="H425" s="15">
        <f t="shared" si="21"/>
        <v>79.36769269630484</v>
      </c>
      <c r="I425" s="65"/>
    </row>
    <row r="426" spans="1:9" s="1" customFormat="1" ht="12.75">
      <c r="A426" s="3">
        <f t="shared" si="22"/>
        <v>413</v>
      </c>
      <c r="B426" s="38"/>
      <c r="C426" s="19"/>
      <c r="D426" s="3">
        <v>622</v>
      </c>
      <c r="E426" s="4" t="s">
        <v>297</v>
      </c>
      <c r="F426" s="15">
        <v>2927.5</v>
      </c>
      <c r="G426" s="15">
        <v>2927.5</v>
      </c>
      <c r="H426" s="15">
        <f t="shared" si="21"/>
        <v>100</v>
      </c>
      <c r="I426" s="59"/>
    </row>
    <row r="427" spans="1:9" s="1" customFormat="1" ht="24">
      <c r="A427" s="3">
        <f t="shared" si="22"/>
        <v>414</v>
      </c>
      <c r="B427" s="38" t="s">
        <v>156</v>
      </c>
      <c r="C427" s="19" t="s">
        <v>415</v>
      </c>
      <c r="D427" s="3"/>
      <c r="E427" s="4" t="s">
        <v>414</v>
      </c>
      <c r="F427" s="39">
        <f>F428+F429</f>
        <v>2316.5</v>
      </c>
      <c r="G427" s="39">
        <f>G428+G429</f>
        <v>2296.5</v>
      </c>
      <c r="H427" s="15">
        <f t="shared" si="21"/>
        <v>99.13662853442695</v>
      </c>
      <c r="I427" s="59"/>
    </row>
    <row r="428" spans="1:9" s="1" customFormat="1" ht="12.75">
      <c r="A428" s="3">
        <f t="shared" si="22"/>
        <v>415</v>
      </c>
      <c r="B428" s="38" t="s">
        <v>156</v>
      </c>
      <c r="C428" s="19" t="s">
        <v>415</v>
      </c>
      <c r="D428" s="3">
        <v>244</v>
      </c>
      <c r="E428" s="4" t="s">
        <v>118</v>
      </c>
      <c r="F428" s="39">
        <v>875.3</v>
      </c>
      <c r="G428" s="39">
        <v>855.3</v>
      </c>
      <c r="H428" s="15">
        <f t="shared" si="21"/>
        <v>97.71506911915915</v>
      </c>
      <c r="I428" s="59"/>
    </row>
    <row r="429" spans="1:9" s="1" customFormat="1" ht="12.75">
      <c r="A429" s="3">
        <f t="shared" si="22"/>
        <v>416</v>
      </c>
      <c r="B429" s="38"/>
      <c r="C429" s="19"/>
      <c r="D429" s="3">
        <v>622</v>
      </c>
      <c r="E429" s="4" t="s">
        <v>297</v>
      </c>
      <c r="F429" s="39">
        <v>1441.2</v>
      </c>
      <c r="G429" s="39">
        <v>1441.2</v>
      </c>
      <c r="H429" s="15">
        <f t="shared" si="21"/>
        <v>100</v>
      </c>
      <c r="I429" s="59"/>
    </row>
    <row r="430" spans="1:9" s="1" customFormat="1" ht="72">
      <c r="A430" s="3">
        <f t="shared" si="22"/>
        <v>417</v>
      </c>
      <c r="B430" s="38" t="s">
        <v>156</v>
      </c>
      <c r="C430" s="19" t="s">
        <v>421</v>
      </c>
      <c r="D430" s="3"/>
      <c r="E430" s="4" t="s">
        <v>420</v>
      </c>
      <c r="F430" s="39">
        <f>SUM(F431,F434)</f>
        <v>12787</v>
      </c>
      <c r="G430" s="39">
        <f>SUM(G431,G434)</f>
        <v>12311.7</v>
      </c>
      <c r="H430" s="15">
        <f t="shared" si="21"/>
        <v>96.2829436146086</v>
      </c>
      <c r="I430" s="59"/>
    </row>
    <row r="431" spans="1:9" s="1" customFormat="1" ht="12.75">
      <c r="A431" s="3">
        <f t="shared" si="22"/>
        <v>418</v>
      </c>
      <c r="B431" s="38" t="s">
        <v>156</v>
      </c>
      <c r="C431" s="19" t="s">
        <v>421</v>
      </c>
      <c r="D431" s="3">
        <v>110</v>
      </c>
      <c r="E431" s="4" t="s">
        <v>69</v>
      </c>
      <c r="F431" s="39">
        <f>F432+F433</f>
        <v>8025.7</v>
      </c>
      <c r="G431" s="39">
        <f>G432+G433</f>
        <v>7771.099999999999</v>
      </c>
      <c r="H431" s="15">
        <f t="shared" si="21"/>
        <v>96.82769104252587</v>
      </c>
      <c r="I431" s="59"/>
    </row>
    <row r="432" spans="1:9" s="1" customFormat="1" ht="12.75">
      <c r="A432" s="3">
        <f t="shared" si="22"/>
        <v>419</v>
      </c>
      <c r="B432" s="38"/>
      <c r="C432" s="19"/>
      <c r="D432" s="3">
        <v>111</v>
      </c>
      <c r="E432" s="4" t="s">
        <v>89</v>
      </c>
      <c r="F432" s="39">
        <v>6164.2</v>
      </c>
      <c r="G432" s="39">
        <v>5970.4</v>
      </c>
      <c r="H432" s="15">
        <f t="shared" si="21"/>
        <v>96.85603971318257</v>
      </c>
      <c r="I432" s="59"/>
    </row>
    <row r="433" spans="1:9" s="1" customFormat="1" ht="24">
      <c r="A433" s="3">
        <f t="shared" si="22"/>
        <v>420</v>
      </c>
      <c r="B433" s="38"/>
      <c r="C433" s="19"/>
      <c r="D433" s="3">
        <v>119</v>
      </c>
      <c r="E433" s="4" t="s">
        <v>91</v>
      </c>
      <c r="F433" s="39">
        <v>1861.5</v>
      </c>
      <c r="G433" s="39">
        <v>1800.7</v>
      </c>
      <c r="H433" s="15">
        <f t="shared" si="21"/>
        <v>96.73381681439699</v>
      </c>
      <c r="I433" s="59"/>
    </row>
    <row r="434" spans="1:9" s="1" customFormat="1" ht="12.75">
      <c r="A434" s="3">
        <f t="shared" si="22"/>
        <v>421</v>
      </c>
      <c r="B434" s="38"/>
      <c r="C434" s="19"/>
      <c r="D434" s="3">
        <v>622</v>
      </c>
      <c r="E434" s="4" t="s">
        <v>297</v>
      </c>
      <c r="F434" s="39">
        <v>4761.3</v>
      </c>
      <c r="G434" s="39">
        <v>4540.6</v>
      </c>
      <c r="H434" s="15">
        <f t="shared" si="21"/>
        <v>95.36471131833744</v>
      </c>
      <c r="I434" s="59"/>
    </row>
    <row r="435" spans="1:9" s="1" customFormat="1" ht="36">
      <c r="A435" s="3">
        <f t="shared" si="22"/>
        <v>422</v>
      </c>
      <c r="B435" s="38" t="s">
        <v>156</v>
      </c>
      <c r="C435" s="19" t="s">
        <v>423</v>
      </c>
      <c r="D435" s="3"/>
      <c r="E435" s="4" t="s">
        <v>422</v>
      </c>
      <c r="F435" s="39">
        <f>F436+F437</f>
        <v>8372.6</v>
      </c>
      <c r="G435" s="39">
        <f>G436+G437</f>
        <v>7932.5</v>
      </c>
      <c r="H435" s="15">
        <f t="shared" si="21"/>
        <v>94.74356830614146</v>
      </c>
      <c r="I435" s="59"/>
    </row>
    <row r="436" spans="1:9" s="1" customFormat="1" ht="12.75">
      <c r="A436" s="3">
        <f t="shared" si="22"/>
        <v>423</v>
      </c>
      <c r="B436" s="38" t="s">
        <v>156</v>
      </c>
      <c r="C436" s="19" t="s">
        <v>423</v>
      </c>
      <c r="D436" s="3">
        <v>244</v>
      </c>
      <c r="E436" s="4" t="s">
        <v>118</v>
      </c>
      <c r="F436" s="39">
        <f>4460-1000</f>
        <v>3460</v>
      </c>
      <c r="G436" s="39">
        <v>3019.9</v>
      </c>
      <c r="H436" s="15">
        <f t="shared" si="21"/>
        <v>87.28034682080926</v>
      </c>
      <c r="I436" s="59"/>
    </row>
    <row r="437" spans="1:9" s="1" customFormat="1" ht="12.75">
      <c r="A437" s="3">
        <f t="shared" si="22"/>
        <v>424</v>
      </c>
      <c r="B437" s="38"/>
      <c r="C437" s="19"/>
      <c r="D437" s="3">
        <v>622</v>
      </c>
      <c r="E437" s="4" t="s">
        <v>297</v>
      </c>
      <c r="F437" s="39">
        <v>4912.6</v>
      </c>
      <c r="G437" s="39">
        <v>4912.6</v>
      </c>
      <c r="H437" s="15">
        <f t="shared" si="21"/>
        <v>100</v>
      </c>
      <c r="I437" s="59"/>
    </row>
    <row r="438" spans="1:9" s="1" customFormat="1" ht="24">
      <c r="A438" s="3">
        <f t="shared" si="22"/>
        <v>425</v>
      </c>
      <c r="B438" s="38" t="s">
        <v>156</v>
      </c>
      <c r="C438" s="19" t="s">
        <v>424</v>
      </c>
      <c r="D438" s="3"/>
      <c r="E438" s="4" t="s">
        <v>414</v>
      </c>
      <c r="F438" s="39">
        <f>F439+F440</f>
        <v>2316.5</v>
      </c>
      <c r="G438" s="39">
        <f>G439+G440</f>
        <v>2296.5</v>
      </c>
      <c r="H438" s="15">
        <f t="shared" si="21"/>
        <v>99.13662853442695</v>
      </c>
      <c r="I438" s="59"/>
    </row>
    <row r="439" spans="1:9" s="1" customFormat="1" ht="12.75">
      <c r="A439" s="3">
        <f t="shared" si="22"/>
        <v>426</v>
      </c>
      <c r="B439" s="38" t="s">
        <v>156</v>
      </c>
      <c r="C439" s="19" t="s">
        <v>424</v>
      </c>
      <c r="D439" s="3">
        <v>244</v>
      </c>
      <c r="E439" s="4" t="s">
        <v>118</v>
      </c>
      <c r="F439" s="39">
        <v>875.3</v>
      </c>
      <c r="G439" s="39">
        <v>855.3</v>
      </c>
      <c r="H439" s="15">
        <f aca="true" t="shared" si="23" ref="H439:H501">G439/F439*100</f>
        <v>97.71506911915915</v>
      </c>
      <c r="I439" s="59"/>
    </row>
    <row r="440" spans="1:9" s="1" customFormat="1" ht="12.75">
      <c r="A440" s="3">
        <f t="shared" si="22"/>
        <v>427</v>
      </c>
      <c r="B440" s="38"/>
      <c r="C440" s="19"/>
      <c r="D440" s="3">
        <v>622</v>
      </c>
      <c r="E440" s="4" t="s">
        <v>297</v>
      </c>
      <c r="F440" s="39">
        <v>1441.2</v>
      </c>
      <c r="G440" s="39">
        <v>1441.2</v>
      </c>
      <c r="H440" s="15">
        <f t="shared" si="23"/>
        <v>100</v>
      </c>
      <c r="I440" s="59"/>
    </row>
    <row r="441" spans="1:9" s="1" customFormat="1" ht="27.75" customHeight="1">
      <c r="A441" s="13">
        <f t="shared" si="22"/>
        <v>428</v>
      </c>
      <c r="B441" s="40" t="s">
        <v>156</v>
      </c>
      <c r="C441" s="18" t="s">
        <v>197</v>
      </c>
      <c r="D441" s="3"/>
      <c r="E441" s="14" t="s">
        <v>351</v>
      </c>
      <c r="F441" s="41">
        <f>F442+F446</f>
        <v>3222.1</v>
      </c>
      <c r="G441" s="41">
        <f>G442+G446</f>
        <v>3222.1</v>
      </c>
      <c r="H441" s="10">
        <f t="shared" si="23"/>
        <v>100</v>
      </c>
      <c r="I441" s="59"/>
    </row>
    <row r="442" spans="1:9" s="1" customFormat="1" ht="12.75">
      <c r="A442" s="3">
        <f t="shared" si="22"/>
        <v>429</v>
      </c>
      <c r="B442" s="38" t="s">
        <v>156</v>
      </c>
      <c r="C442" s="19" t="s">
        <v>198</v>
      </c>
      <c r="D442" s="3"/>
      <c r="E442" s="4" t="s">
        <v>41</v>
      </c>
      <c r="F442" s="39">
        <f>F443</f>
        <v>1107.5</v>
      </c>
      <c r="G442" s="39">
        <f>G443</f>
        <v>1107.5</v>
      </c>
      <c r="H442" s="15">
        <f t="shared" si="23"/>
        <v>100</v>
      </c>
      <c r="I442" s="59"/>
    </row>
    <row r="443" spans="1:9" s="1" customFormat="1" ht="24">
      <c r="A443" s="3">
        <f t="shared" si="22"/>
        <v>430</v>
      </c>
      <c r="B443" s="38" t="s">
        <v>156</v>
      </c>
      <c r="C443" s="19" t="s">
        <v>198</v>
      </c>
      <c r="D443" s="3">
        <v>240</v>
      </c>
      <c r="E443" s="4" t="s">
        <v>68</v>
      </c>
      <c r="F443" s="15">
        <f>F444+F445</f>
        <v>1107.5</v>
      </c>
      <c r="G443" s="15">
        <f>G444+G445</f>
        <v>1107.5</v>
      </c>
      <c r="H443" s="15">
        <f t="shared" si="23"/>
        <v>100</v>
      </c>
      <c r="I443" s="59"/>
    </row>
    <row r="444" spans="1:9" s="1" customFormat="1" ht="24">
      <c r="A444" s="3">
        <f t="shared" si="22"/>
        <v>431</v>
      </c>
      <c r="B444" s="38"/>
      <c r="C444" s="19"/>
      <c r="D444" s="3">
        <v>242</v>
      </c>
      <c r="E444" s="4" t="s">
        <v>2</v>
      </c>
      <c r="F444" s="39">
        <v>307.5</v>
      </c>
      <c r="G444" s="39">
        <v>307.5</v>
      </c>
      <c r="H444" s="15">
        <f t="shared" si="23"/>
        <v>100</v>
      </c>
      <c r="I444" s="59"/>
    </row>
    <row r="445" spans="1:9" s="1" customFormat="1" ht="12.75">
      <c r="A445" s="3">
        <f t="shared" si="22"/>
        <v>432</v>
      </c>
      <c r="B445" s="38"/>
      <c r="C445" s="19"/>
      <c r="D445" s="3">
        <v>244</v>
      </c>
      <c r="E445" s="4" t="s">
        <v>118</v>
      </c>
      <c r="F445" s="39">
        <v>800</v>
      </c>
      <c r="G445" s="39">
        <v>800</v>
      </c>
      <c r="H445" s="15">
        <f t="shared" si="23"/>
        <v>100</v>
      </c>
      <c r="I445" s="59"/>
    </row>
    <row r="446" spans="1:9" s="1" customFormat="1" ht="48">
      <c r="A446" s="3">
        <f t="shared" si="22"/>
        <v>433</v>
      </c>
      <c r="B446" s="38" t="s">
        <v>156</v>
      </c>
      <c r="C446" s="19" t="s">
        <v>330</v>
      </c>
      <c r="D446" s="3"/>
      <c r="E446" s="4" t="s">
        <v>331</v>
      </c>
      <c r="F446" s="39">
        <f>F447</f>
        <v>2114.6</v>
      </c>
      <c r="G446" s="39">
        <f>G447</f>
        <v>2114.6</v>
      </c>
      <c r="H446" s="15">
        <f t="shared" si="23"/>
        <v>100</v>
      </c>
      <c r="I446" s="59"/>
    </row>
    <row r="447" spans="1:9" s="1" customFormat="1" ht="12.75">
      <c r="A447" s="3">
        <f t="shared" si="22"/>
        <v>434</v>
      </c>
      <c r="B447" s="38" t="s">
        <v>156</v>
      </c>
      <c r="C447" s="19" t="s">
        <v>330</v>
      </c>
      <c r="D447" s="3">
        <v>244</v>
      </c>
      <c r="E447" s="4" t="s">
        <v>118</v>
      </c>
      <c r="F447" s="15">
        <v>2114.6</v>
      </c>
      <c r="G447" s="15">
        <v>2114.6</v>
      </c>
      <c r="H447" s="15">
        <f t="shared" si="23"/>
        <v>100</v>
      </c>
      <c r="I447" s="59"/>
    </row>
    <row r="448" spans="1:9" s="1" customFormat="1" ht="12.75">
      <c r="A448" s="13">
        <f t="shared" si="22"/>
        <v>435</v>
      </c>
      <c r="B448" s="40" t="s">
        <v>156</v>
      </c>
      <c r="C448" s="18">
        <v>5000000000</v>
      </c>
      <c r="D448" s="13"/>
      <c r="E448" s="14" t="s">
        <v>35</v>
      </c>
      <c r="F448" s="41">
        <f>F449</f>
        <v>7.3</v>
      </c>
      <c r="G448" s="41">
        <f>G449</f>
        <v>7.3</v>
      </c>
      <c r="H448" s="10">
        <f t="shared" si="23"/>
        <v>100</v>
      </c>
      <c r="I448" s="59"/>
    </row>
    <row r="449" spans="1:9" s="1" customFormat="1" ht="36">
      <c r="A449" s="3">
        <f t="shared" si="22"/>
        <v>436</v>
      </c>
      <c r="B449" s="38" t="s">
        <v>156</v>
      </c>
      <c r="C449" s="19" t="s">
        <v>199</v>
      </c>
      <c r="D449" s="3"/>
      <c r="E449" s="4" t="s">
        <v>114</v>
      </c>
      <c r="F449" s="39">
        <f>F450</f>
        <v>7.3</v>
      </c>
      <c r="G449" s="39">
        <f>G450</f>
        <v>7.3</v>
      </c>
      <c r="H449" s="15">
        <f t="shared" si="23"/>
        <v>100</v>
      </c>
      <c r="I449" s="59"/>
    </row>
    <row r="450" spans="1:9" s="1" customFormat="1" ht="24">
      <c r="A450" s="3">
        <f t="shared" si="22"/>
        <v>437</v>
      </c>
      <c r="B450" s="38" t="s">
        <v>156</v>
      </c>
      <c r="C450" s="19" t="s">
        <v>199</v>
      </c>
      <c r="D450" s="3">
        <v>831</v>
      </c>
      <c r="E450" s="4" t="s">
        <v>117</v>
      </c>
      <c r="F450" s="15">
        <v>7.3</v>
      </c>
      <c r="G450" s="15">
        <v>7.3</v>
      </c>
      <c r="H450" s="15">
        <f t="shared" si="23"/>
        <v>100</v>
      </c>
      <c r="I450" s="59"/>
    </row>
    <row r="451" spans="1:9" s="1" customFormat="1" ht="12.75">
      <c r="A451" s="13">
        <f t="shared" si="22"/>
        <v>438</v>
      </c>
      <c r="B451" s="18" t="s">
        <v>257</v>
      </c>
      <c r="C451" s="42"/>
      <c r="D451" s="43"/>
      <c r="E451" s="44" t="s">
        <v>106</v>
      </c>
      <c r="F451" s="10">
        <f>F452</f>
        <v>29136.9</v>
      </c>
      <c r="G451" s="10">
        <f>G452</f>
        <v>28855.999999999996</v>
      </c>
      <c r="H451" s="10">
        <f t="shared" si="23"/>
        <v>99.03593038380883</v>
      </c>
      <c r="I451" s="73"/>
    </row>
    <row r="452" spans="1:9" s="1" customFormat="1" ht="24">
      <c r="A452" s="3">
        <f t="shared" si="22"/>
        <v>439</v>
      </c>
      <c r="B452" s="19" t="s">
        <v>257</v>
      </c>
      <c r="C452" s="19" t="s">
        <v>191</v>
      </c>
      <c r="D452" s="3"/>
      <c r="E452" s="4" t="s">
        <v>354</v>
      </c>
      <c r="F452" s="15">
        <f>F453+F480</f>
        <v>29136.9</v>
      </c>
      <c r="G452" s="15">
        <f>G453+G480</f>
        <v>28855.999999999996</v>
      </c>
      <c r="H452" s="15">
        <f t="shared" si="23"/>
        <v>99.03593038380883</v>
      </c>
      <c r="I452" s="73"/>
    </row>
    <row r="453" spans="1:9" s="1" customFormat="1" ht="25.5" customHeight="1">
      <c r="A453" s="13">
        <f t="shared" si="22"/>
        <v>440</v>
      </c>
      <c r="B453" s="18" t="s">
        <v>257</v>
      </c>
      <c r="C453" s="18" t="s">
        <v>205</v>
      </c>
      <c r="D453" s="13"/>
      <c r="E453" s="14" t="s">
        <v>355</v>
      </c>
      <c r="F453" s="10">
        <f>F454+F466+F469+F475</f>
        <v>28278.800000000003</v>
      </c>
      <c r="G453" s="10">
        <f>G454+G466+G469+G475</f>
        <v>27997.899999999998</v>
      </c>
      <c r="H453" s="10">
        <f t="shared" si="23"/>
        <v>99.00667637947859</v>
      </c>
      <c r="I453" s="73"/>
    </row>
    <row r="454" spans="1:9" s="1" customFormat="1" ht="24">
      <c r="A454" s="3">
        <f t="shared" si="22"/>
        <v>441</v>
      </c>
      <c r="B454" s="19" t="s">
        <v>257</v>
      </c>
      <c r="C454" s="19" t="s">
        <v>206</v>
      </c>
      <c r="D454" s="3"/>
      <c r="E454" s="4" t="s">
        <v>43</v>
      </c>
      <c r="F454" s="15">
        <f>F455+F458+F462+F465</f>
        <v>26791.100000000002</v>
      </c>
      <c r="G454" s="15">
        <f>G455+G458+G462+G465</f>
        <v>26547.8</v>
      </c>
      <c r="H454" s="15">
        <f t="shared" si="23"/>
        <v>99.09186259616065</v>
      </c>
      <c r="I454" s="73"/>
    </row>
    <row r="455" spans="1:9" s="1" customFormat="1" ht="12.75">
      <c r="A455" s="3">
        <f t="shared" si="22"/>
        <v>442</v>
      </c>
      <c r="B455" s="19" t="s">
        <v>257</v>
      </c>
      <c r="C455" s="19" t="s">
        <v>206</v>
      </c>
      <c r="D455" s="3">
        <v>110</v>
      </c>
      <c r="E455" s="4" t="s">
        <v>69</v>
      </c>
      <c r="F455" s="15">
        <f>F456+F457</f>
        <v>7251.700000000001</v>
      </c>
      <c r="G455" s="15">
        <f>G456+G457</f>
        <v>7076</v>
      </c>
      <c r="H455" s="15">
        <f t="shared" si="23"/>
        <v>97.57711984775983</v>
      </c>
      <c r="I455" s="59"/>
    </row>
    <row r="456" spans="1:9" s="1" customFormat="1" ht="12.75">
      <c r="A456" s="3">
        <f t="shared" si="22"/>
        <v>443</v>
      </c>
      <c r="B456" s="19"/>
      <c r="C456" s="19"/>
      <c r="D456" s="3">
        <v>111</v>
      </c>
      <c r="E456" s="4" t="s">
        <v>89</v>
      </c>
      <c r="F456" s="15">
        <f>5343.6+208.2+24.5</f>
        <v>5576.3</v>
      </c>
      <c r="G456" s="15">
        <v>5444</v>
      </c>
      <c r="H456" s="15">
        <f t="shared" si="23"/>
        <v>97.62745906784069</v>
      </c>
      <c r="I456" s="59"/>
    </row>
    <row r="457" spans="1:9" s="1" customFormat="1" ht="24">
      <c r="A457" s="3">
        <f t="shared" si="22"/>
        <v>444</v>
      </c>
      <c r="B457" s="19"/>
      <c r="C457" s="19"/>
      <c r="D457" s="3">
        <v>119</v>
      </c>
      <c r="E457" s="4" t="s">
        <v>91</v>
      </c>
      <c r="F457" s="15">
        <v>1675.4</v>
      </c>
      <c r="G457" s="15">
        <v>1632</v>
      </c>
      <c r="H457" s="15">
        <f t="shared" si="23"/>
        <v>97.40957383311446</v>
      </c>
      <c r="I457" s="75"/>
    </row>
    <row r="458" spans="1:9" s="1" customFormat="1" ht="24">
      <c r="A458" s="3">
        <f t="shared" si="22"/>
        <v>445</v>
      </c>
      <c r="B458" s="19"/>
      <c r="C458" s="19"/>
      <c r="D458" s="3">
        <v>240</v>
      </c>
      <c r="E458" s="4" t="s">
        <v>68</v>
      </c>
      <c r="F458" s="15">
        <f>F459+F460+F461</f>
        <v>774</v>
      </c>
      <c r="G458" s="15">
        <f>G459+G460+G461</f>
        <v>706.4</v>
      </c>
      <c r="H458" s="15">
        <f t="shared" si="23"/>
        <v>91.26614987080103</v>
      </c>
      <c r="I458" s="59"/>
    </row>
    <row r="459" spans="1:9" s="1" customFormat="1" ht="24">
      <c r="A459" s="3">
        <f t="shared" si="22"/>
        <v>446</v>
      </c>
      <c r="B459" s="19"/>
      <c r="C459" s="19"/>
      <c r="D459" s="3">
        <v>242</v>
      </c>
      <c r="E459" s="4" t="s">
        <v>2</v>
      </c>
      <c r="F459" s="15">
        <v>103</v>
      </c>
      <c r="G459" s="15">
        <v>98.5</v>
      </c>
      <c r="H459" s="15">
        <f t="shared" si="23"/>
        <v>95.63106796116504</v>
      </c>
      <c r="I459" s="59"/>
    </row>
    <row r="460" spans="1:9" s="1" customFormat="1" ht="12.75">
      <c r="A460" s="3">
        <f t="shared" si="22"/>
        <v>447</v>
      </c>
      <c r="B460" s="19"/>
      <c r="C460" s="19"/>
      <c r="D460" s="3">
        <v>244</v>
      </c>
      <c r="E460" s="4" t="s">
        <v>118</v>
      </c>
      <c r="F460" s="15">
        <v>349.5</v>
      </c>
      <c r="G460" s="15">
        <v>349.5</v>
      </c>
      <c r="H460" s="15">
        <f t="shared" si="23"/>
        <v>100</v>
      </c>
      <c r="I460" s="65"/>
    </row>
    <row r="461" spans="1:9" s="1" customFormat="1" ht="12.75">
      <c r="A461" s="3">
        <f t="shared" si="22"/>
        <v>448</v>
      </c>
      <c r="B461" s="19"/>
      <c r="C461" s="19"/>
      <c r="D461" s="3">
        <v>247</v>
      </c>
      <c r="E461" s="4" t="s">
        <v>305</v>
      </c>
      <c r="F461" s="15">
        <v>321.5</v>
      </c>
      <c r="G461" s="15">
        <v>258.4</v>
      </c>
      <c r="H461" s="15">
        <f t="shared" si="23"/>
        <v>80.37325038880249</v>
      </c>
      <c r="I461" s="59"/>
    </row>
    <row r="462" spans="1:9" s="1" customFormat="1" ht="12.75">
      <c r="A462" s="3">
        <f t="shared" si="22"/>
        <v>449</v>
      </c>
      <c r="B462" s="19"/>
      <c r="C462" s="19"/>
      <c r="D462" s="3">
        <v>610</v>
      </c>
      <c r="E462" s="4" t="s">
        <v>524</v>
      </c>
      <c r="F462" s="15">
        <f>F463+F464</f>
        <v>18756.2</v>
      </c>
      <c r="G462" s="15">
        <f>G463+G464</f>
        <v>18756.2</v>
      </c>
      <c r="H462" s="15">
        <f t="shared" si="23"/>
        <v>100</v>
      </c>
      <c r="I462" s="59"/>
    </row>
    <row r="463" spans="1:9" s="1" customFormat="1" ht="36">
      <c r="A463" s="3">
        <f t="shared" si="22"/>
        <v>450</v>
      </c>
      <c r="B463" s="19"/>
      <c r="C463" s="19"/>
      <c r="D463" s="3">
        <v>611</v>
      </c>
      <c r="E463" s="25" t="s">
        <v>110</v>
      </c>
      <c r="F463" s="15">
        <v>18720.2</v>
      </c>
      <c r="G463" s="15">
        <v>18720.2</v>
      </c>
      <c r="H463" s="15">
        <f t="shared" si="23"/>
        <v>100</v>
      </c>
      <c r="I463" s="59"/>
    </row>
    <row r="464" spans="1:9" s="1" customFormat="1" ht="12.75">
      <c r="A464" s="3">
        <f t="shared" si="22"/>
        <v>451</v>
      </c>
      <c r="B464" s="19"/>
      <c r="C464" s="19"/>
      <c r="D464" s="3">
        <v>612</v>
      </c>
      <c r="E464" s="25" t="s">
        <v>332</v>
      </c>
      <c r="F464" s="15">
        <v>36</v>
      </c>
      <c r="G464" s="15">
        <v>36</v>
      </c>
      <c r="H464" s="15">
        <f t="shared" si="23"/>
        <v>100</v>
      </c>
      <c r="I464" s="59"/>
    </row>
    <row r="465" spans="1:15" s="1" customFormat="1" ht="12.75">
      <c r="A465" s="3">
        <f t="shared" si="22"/>
        <v>452</v>
      </c>
      <c r="B465" s="19"/>
      <c r="C465" s="19"/>
      <c r="D465" s="3">
        <v>851</v>
      </c>
      <c r="E465" s="4" t="s">
        <v>39</v>
      </c>
      <c r="F465" s="15">
        <v>9.2</v>
      </c>
      <c r="G465" s="15">
        <v>9.2</v>
      </c>
      <c r="H465" s="15">
        <f t="shared" si="23"/>
        <v>100</v>
      </c>
      <c r="I465" s="59"/>
      <c r="O465" s="1" t="s">
        <v>157</v>
      </c>
    </row>
    <row r="466" spans="1:9" s="1" customFormat="1" ht="48">
      <c r="A466" s="3">
        <f t="shared" si="22"/>
        <v>453</v>
      </c>
      <c r="B466" s="19" t="s">
        <v>257</v>
      </c>
      <c r="C466" s="19" t="s">
        <v>373</v>
      </c>
      <c r="D466" s="3"/>
      <c r="E466" s="4" t="s">
        <v>372</v>
      </c>
      <c r="F466" s="15">
        <f>F467+F468</f>
        <v>748.3</v>
      </c>
      <c r="G466" s="15">
        <f>G467+G468</f>
        <v>748.1999999999999</v>
      </c>
      <c r="H466" s="15">
        <f t="shared" si="23"/>
        <v>99.98663637578511</v>
      </c>
      <c r="I466" s="59"/>
    </row>
    <row r="467" spans="1:9" s="1" customFormat="1" ht="12.75">
      <c r="A467" s="3">
        <f t="shared" si="22"/>
        <v>454</v>
      </c>
      <c r="B467" s="19" t="s">
        <v>257</v>
      </c>
      <c r="C467" s="19" t="s">
        <v>373</v>
      </c>
      <c r="D467" s="3">
        <v>244</v>
      </c>
      <c r="E467" s="4" t="s">
        <v>118</v>
      </c>
      <c r="F467" s="15">
        <v>700.5</v>
      </c>
      <c r="G467" s="15">
        <v>700.4</v>
      </c>
      <c r="H467" s="15">
        <f t="shared" si="23"/>
        <v>99.98572448251248</v>
      </c>
      <c r="I467" s="59"/>
    </row>
    <row r="468" spans="1:9" s="1" customFormat="1" ht="12.75">
      <c r="A468" s="3">
        <f t="shared" si="22"/>
        <v>455</v>
      </c>
      <c r="B468" s="19"/>
      <c r="C468" s="19"/>
      <c r="D468" s="3">
        <v>612</v>
      </c>
      <c r="E468" s="4" t="s">
        <v>332</v>
      </c>
      <c r="F468" s="15">
        <v>47.8</v>
      </c>
      <c r="G468" s="15">
        <v>47.8</v>
      </c>
      <c r="H468" s="15">
        <f t="shared" si="23"/>
        <v>100</v>
      </c>
      <c r="I468" s="59"/>
    </row>
    <row r="469" spans="1:9" s="1" customFormat="1" ht="24">
      <c r="A469" s="3">
        <f t="shared" si="22"/>
        <v>456</v>
      </c>
      <c r="B469" s="19" t="s">
        <v>257</v>
      </c>
      <c r="C469" s="19" t="s">
        <v>299</v>
      </c>
      <c r="D469" s="3"/>
      <c r="E469" s="4" t="s">
        <v>300</v>
      </c>
      <c r="F469" s="15">
        <f>F470+F473</f>
        <v>545.2</v>
      </c>
      <c r="G469" s="15">
        <f>G470+G473</f>
        <v>531.1</v>
      </c>
      <c r="H469" s="15">
        <f t="shared" si="23"/>
        <v>97.41379310344827</v>
      </c>
      <c r="I469" s="59"/>
    </row>
    <row r="470" spans="1:9" s="1" customFormat="1" ht="12.75">
      <c r="A470" s="3">
        <f t="shared" si="22"/>
        <v>457</v>
      </c>
      <c r="B470" s="19" t="s">
        <v>257</v>
      </c>
      <c r="C470" s="19" t="s">
        <v>299</v>
      </c>
      <c r="D470" s="3">
        <v>110</v>
      </c>
      <c r="E470" s="4" t="s">
        <v>69</v>
      </c>
      <c r="F470" s="15">
        <f>F471+F472</f>
        <v>250.5</v>
      </c>
      <c r="G470" s="15">
        <f>G471+G472</f>
        <v>250.5</v>
      </c>
      <c r="H470" s="15">
        <f t="shared" si="23"/>
        <v>100</v>
      </c>
      <c r="I470" s="59"/>
    </row>
    <row r="471" spans="1:9" s="1" customFormat="1" ht="12.75">
      <c r="A471" s="3">
        <f t="shared" si="22"/>
        <v>458</v>
      </c>
      <c r="B471" s="19"/>
      <c r="C471" s="19"/>
      <c r="D471" s="3">
        <v>111</v>
      </c>
      <c r="E471" s="4" t="s">
        <v>89</v>
      </c>
      <c r="F471" s="15">
        <v>192.4</v>
      </c>
      <c r="G471" s="15">
        <v>192.4</v>
      </c>
      <c r="H471" s="15">
        <f t="shared" si="23"/>
        <v>100</v>
      </c>
      <c r="I471" s="59"/>
    </row>
    <row r="472" spans="1:9" s="1" customFormat="1" ht="24">
      <c r="A472" s="3">
        <f t="shared" si="22"/>
        <v>459</v>
      </c>
      <c r="B472" s="19"/>
      <c r="C472" s="19"/>
      <c r="D472" s="3">
        <v>119</v>
      </c>
      <c r="E472" s="4" t="s">
        <v>91</v>
      </c>
      <c r="F472" s="15">
        <v>58.1</v>
      </c>
      <c r="G472" s="15">
        <v>58.1</v>
      </c>
      <c r="H472" s="15">
        <f t="shared" si="23"/>
        <v>100</v>
      </c>
      <c r="I472" s="59"/>
    </row>
    <row r="473" spans="1:9" s="1" customFormat="1" ht="12.75">
      <c r="A473" s="3">
        <f t="shared" si="22"/>
        <v>460</v>
      </c>
      <c r="B473" s="19"/>
      <c r="C473" s="19"/>
      <c r="D473" s="3">
        <v>620</v>
      </c>
      <c r="E473" s="4" t="s">
        <v>298</v>
      </c>
      <c r="F473" s="15">
        <f>F474</f>
        <v>294.7</v>
      </c>
      <c r="G473" s="15">
        <f>G474</f>
        <v>280.6</v>
      </c>
      <c r="H473" s="15">
        <f t="shared" si="23"/>
        <v>95.21547336274179</v>
      </c>
      <c r="I473" s="59"/>
    </row>
    <row r="474" spans="1:9" s="1" customFormat="1" ht="12.75">
      <c r="A474" s="3">
        <f t="shared" si="22"/>
        <v>461</v>
      </c>
      <c r="B474" s="19"/>
      <c r="C474" s="19"/>
      <c r="D474" s="3">
        <v>622</v>
      </c>
      <c r="E474" s="4" t="s">
        <v>297</v>
      </c>
      <c r="F474" s="15">
        <v>294.7</v>
      </c>
      <c r="G474" s="15">
        <v>280.6</v>
      </c>
      <c r="H474" s="15">
        <f t="shared" si="23"/>
        <v>95.21547336274179</v>
      </c>
      <c r="I474" s="59"/>
    </row>
    <row r="475" spans="1:15" s="1" customFormat="1" ht="60">
      <c r="A475" s="3">
        <f t="shared" si="22"/>
        <v>462</v>
      </c>
      <c r="B475" s="19" t="s">
        <v>257</v>
      </c>
      <c r="C475" s="19" t="s">
        <v>497</v>
      </c>
      <c r="D475" s="3"/>
      <c r="E475" s="50" t="s">
        <v>476</v>
      </c>
      <c r="F475" s="15">
        <f>F476+F479</f>
        <v>194.2</v>
      </c>
      <c r="G475" s="15">
        <f>G476+G479</f>
        <v>170.8</v>
      </c>
      <c r="H475" s="15">
        <f t="shared" si="23"/>
        <v>87.95056642636459</v>
      </c>
      <c r="I475" s="59"/>
      <c r="O475" s="1" t="s">
        <v>157</v>
      </c>
    </row>
    <row r="476" spans="1:9" s="1" customFormat="1" ht="12.75">
      <c r="A476" s="3">
        <f t="shared" si="22"/>
        <v>463</v>
      </c>
      <c r="B476" s="19" t="s">
        <v>257</v>
      </c>
      <c r="C476" s="19" t="s">
        <v>497</v>
      </c>
      <c r="D476" s="3">
        <v>110</v>
      </c>
      <c r="E476" s="50" t="s">
        <v>69</v>
      </c>
      <c r="F476" s="15">
        <f>F477+F478</f>
        <v>98.10000000000001</v>
      </c>
      <c r="G476" s="15">
        <f>G477+G478</f>
        <v>74.7</v>
      </c>
      <c r="H476" s="15">
        <f t="shared" si="23"/>
        <v>76.14678899082568</v>
      </c>
      <c r="I476" s="59"/>
    </row>
    <row r="477" spans="1:9" s="1" customFormat="1" ht="12.75">
      <c r="A477" s="3">
        <f t="shared" si="22"/>
        <v>464</v>
      </c>
      <c r="B477" s="19"/>
      <c r="C477" s="19"/>
      <c r="D477" s="3">
        <v>111</v>
      </c>
      <c r="E477" s="50" t="s">
        <v>89</v>
      </c>
      <c r="F477" s="15">
        <v>75.4</v>
      </c>
      <c r="G477" s="15">
        <v>57.4</v>
      </c>
      <c r="H477" s="15">
        <f t="shared" si="23"/>
        <v>76.12732095490715</v>
      </c>
      <c r="I477" s="59"/>
    </row>
    <row r="478" spans="1:9" s="1" customFormat="1" ht="24">
      <c r="A478" s="3">
        <f t="shared" si="22"/>
        <v>465</v>
      </c>
      <c r="B478" s="19"/>
      <c r="C478" s="19"/>
      <c r="D478" s="3">
        <v>119</v>
      </c>
      <c r="E478" s="50" t="s">
        <v>91</v>
      </c>
      <c r="F478" s="15">
        <v>22.7</v>
      </c>
      <c r="G478" s="15">
        <v>17.3</v>
      </c>
      <c r="H478" s="15">
        <f t="shared" si="23"/>
        <v>76.2114537444934</v>
      </c>
      <c r="I478" s="73"/>
    </row>
    <row r="479" spans="1:9" s="1" customFormat="1" ht="36">
      <c r="A479" s="3">
        <f aca="true" t="shared" si="24" ref="A479:A542">A478+1</f>
        <v>466</v>
      </c>
      <c r="B479" s="19"/>
      <c r="C479" s="19"/>
      <c r="D479" s="3">
        <v>611</v>
      </c>
      <c r="E479" s="4" t="s">
        <v>110</v>
      </c>
      <c r="F479" s="15">
        <v>96.1</v>
      </c>
      <c r="G479" s="15">
        <v>96.1</v>
      </c>
      <c r="H479" s="15">
        <f t="shared" si="23"/>
        <v>100</v>
      </c>
      <c r="I479" s="59"/>
    </row>
    <row r="480" spans="1:9" s="27" customFormat="1" ht="37.5" customHeight="1">
      <c r="A480" s="13">
        <f t="shared" si="24"/>
        <v>467</v>
      </c>
      <c r="B480" s="18" t="s">
        <v>257</v>
      </c>
      <c r="C480" s="18" t="s">
        <v>197</v>
      </c>
      <c r="D480" s="13"/>
      <c r="E480" s="14" t="s">
        <v>351</v>
      </c>
      <c r="F480" s="10">
        <f>F481</f>
        <v>858.0999999999999</v>
      </c>
      <c r="G480" s="10">
        <f>G481</f>
        <v>858.0999999999999</v>
      </c>
      <c r="H480" s="10">
        <f t="shared" si="23"/>
        <v>100</v>
      </c>
      <c r="I480" s="75"/>
    </row>
    <row r="481" spans="1:9" s="1" customFormat="1" ht="12.75">
      <c r="A481" s="3">
        <f t="shared" si="24"/>
        <v>468</v>
      </c>
      <c r="B481" s="19" t="s">
        <v>257</v>
      </c>
      <c r="C481" s="19" t="s">
        <v>198</v>
      </c>
      <c r="D481" s="3"/>
      <c r="E481" s="4" t="s">
        <v>41</v>
      </c>
      <c r="F481" s="15">
        <f>F482+F485</f>
        <v>858.0999999999999</v>
      </c>
      <c r="G481" s="15">
        <f>G482+G485</f>
        <v>858.0999999999999</v>
      </c>
      <c r="H481" s="15">
        <f t="shared" si="23"/>
        <v>100</v>
      </c>
      <c r="I481" s="59"/>
    </row>
    <row r="482" spans="1:9" s="1" customFormat="1" ht="24">
      <c r="A482" s="3">
        <f t="shared" si="24"/>
        <v>469</v>
      </c>
      <c r="B482" s="19" t="s">
        <v>257</v>
      </c>
      <c r="C482" s="19" t="s">
        <v>198</v>
      </c>
      <c r="D482" s="3">
        <v>240</v>
      </c>
      <c r="E482" s="4" t="s">
        <v>68</v>
      </c>
      <c r="F482" s="15">
        <f>F483+F484</f>
        <v>146.2</v>
      </c>
      <c r="G482" s="15">
        <f>G483+G484</f>
        <v>146.2</v>
      </c>
      <c r="H482" s="15">
        <f t="shared" si="23"/>
        <v>100</v>
      </c>
      <c r="I482" s="59"/>
    </row>
    <row r="483" spans="1:10" s="1" customFormat="1" ht="24">
      <c r="A483" s="3">
        <f t="shared" si="24"/>
        <v>470</v>
      </c>
      <c r="B483" s="19"/>
      <c r="C483" s="19"/>
      <c r="D483" s="3">
        <v>242</v>
      </c>
      <c r="E483" s="4" t="s">
        <v>2</v>
      </c>
      <c r="F483" s="15">
        <v>54.6</v>
      </c>
      <c r="G483" s="15">
        <v>54.6</v>
      </c>
      <c r="H483" s="15">
        <f t="shared" si="23"/>
        <v>100</v>
      </c>
      <c r="I483" s="59"/>
      <c r="J483" s="1" t="s">
        <v>157</v>
      </c>
    </row>
    <row r="484" spans="1:9" s="1" customFormat="1" ht="12.75">
      <c r="A484" s="3">
        <f t="shared" si="24"/>
        <v>471</v>
      </c>
      <c r="B484" s="19"/>
      <c r="C484" s="19"/>
      <c r="D484" s="3">
        <v>244</v>
      </c>
      <c r="E484" s="4" t="s">
        <v>118</v>
      </c>
      <c r="F484" s="15">
        <v>91.6</v>
      </c>
      <c r="G484" s="15">
        <v>91.6</v>
      </c>
      <c r="H484" s="15">
        <f t="shared" si="23"/>
        <v>100</v>
      </c>
      <c r="I484" s="59"/>
    </row>
    <row r="485" spans="1:9" s="1" customFormat="1" ht="12.75">
      <c r="A485" s="3">
        <f t="shared" si="24"/>
        <v>472</v>
      </c>
      <c r="B485" s="19"/>
      <c r="C485" s="19"/>
      <c r="D485" s="3">
        <v>612</v>
      </c>
      <c r="E485" s="4" t="s">
        <v>332</v>
      </c>
      <c r="F485" s="15">
        <v>711.9</v>
      </c>
      <c r="G485" s="15">
        <v>711.9</v>
      </c>
      <c r="H485" s="15">
        <f t="shared" si="23"/>
        <v>100</v>
      </c>
      <c r="I485" s="59"/>
    </row>
    <row r="486" spans="1:9" s="1" customFormat="1" ht="12.75">
      <c r="A486" s="13">
        <f t="shared" si="24"/>
        <v>473</v>
      </c>
      <c r="B486" s="18" t="s">
        <v>258</v>
      </c>
      <c r="C486" s="18"/>
      <c r="D486" s="14"/>
      <c r="E486" s="14" t="s">
        <v>102</v>
      </c>
      <c r="F486" s="10">
        <f>F487+F522</f>
        <v>27837.7</v>
      </c>
      <c r="G486" s="10">
        <f>G487+G522</f>
        <v>26999.499999999996</v>
      </c>
      <c r="H486" s="10">
        <f t="shared" si="23"/>
        <v>96.98897538230527</v>
      </c>
      <c r="I486" s="71"/>
    </row>
    <row r="487" spans="1:9" s="1" customFormat="1" ht="24">
      <c r="A487" s="3">
        <f t="shared" si="24"/>
        <v>474</v>
      </c>
      <c r="B487" s="19" t="s">
        <v>258</v>
      </c>
      <c r="C487" s="19" t="s">
        <v>161</v>
      </c>
      <c r="D487" s="13"/>
      <c r="E487" s="4" t="s">
        <v>339</v>
      </c>
      <c r="F487" s="15">
        <f>F488</f>
        <v>2256.9</v>
      </c>
      <c r="G487" s="15">
        <f>G488</f>
        <v>2243</v>
      </c>
      <c r="H487" s="15">
        <f t="shared" si="23"/>
        <v>99.38411094864637</v>
      </c>
      <c r="I487" s="59"/>
    </row>
    <row r="488" spans="1:9" s="1" customFormat="1" ht="24">
      <c r="A488" s="13">
        <f t="shared" si="24"/>
        <v>475</v>
      </c>
      <c r="B488" s="18" t="s">
        <v>258</v>
      </c>
      <c r="C488" s="18" t="s">
        <v>207</v>
      </c>
      <c r="D488" s="13"/>
      <c r="E488" s="14" t="s">
        <v>107</v>
      </c>
      <c r="F488" s="10">
        <f>F489+F492+F495+F497+F500+F506+F508+F510+F512+F514+F516+F518+F520</f>
        <v>2256.9</v>
      </c>
      <c r="G488" s="10">
        <f>G489+G492+G495+G497+G500+G506+G508+G510+G512+G514+G516+G518+G520</f>
        <v>2243</v>
      </c>
      <c r="H488" s="10">
        <f t="shared" si="23"/>
        <v>99.38411094864637</v>
      </c>
      <c r="I488" s="59"/>
    </row>
    <row r="489" spans="1:9" s="1" customFormat="1" ht="25.5" customHeight="1">
      <c r="A489" s="3">
        <f t="shared" si="24"/>
        <v>476</v>
      </c>
      <c r="B489" s="19" t="s">
        <v>258</v>
      </c>
      <c r="C489" s="19" t="s">
        <v>208</v>
      </c>
      <c r="D489" s="13"/>
      <c r="E489" s="4" t="s">
        <v>312</v>
      </c>
      <c r="F489" s="15">
        <f>F490+F491</f>
        <v>552.4</v>
      </c>
      <c r="G489" s="15">
        <f>G490+G491</f>
        <v>543.5</v>
      </c>
      <c r="H489" s="15">
        <f t="shared" si="23"/>
        <v>98.38884866039102</v>
      </c>
      <c r="I489" s="59"/>
    </row>
    <row r="490" spans="1:9" s="1" customFormat="1" ht="12.75">
      <c r="A490" s="3">
        <f t="shared" si="24"/>
        <v>477</v>
      </c>
      <c r="B490" s="19" t="s">
        <v>258</v>
      </c>
      <c r="C490" s="19" t="s">
        <v>208</v>
      </c>
      <c r="D490" s="3">
        <v>244</v>
      </c>
      <c r="E490" s="4" t="s">
        <v>118</v>
      </c>
      <c r="F490" s="15">
        <v>547.4</v>
      </c>
      <c r="G490" s="15">
        <v>538.5</v>
      </c>
      <c r="H490" s="15">
        <f t="shared" si="23"/>
        <v>98.3741322616003</v>
      </c>
      <c r="I490" s="59"/>
    </row>
    <row r="491" spans="1:9" s="1" customFormat="1" ht="12.75">
      <c r="A491" s="3">
        <f t="shared" si="24"/>
        <v>478</v>
      </c>
      <c r="B491" s="19"/>
      <c r="C491" s="19"/>
      <c r="D491" s="3">
        <v>612</v>
      </c>
      <c r="E491" s="4" t="s">
        <v>332</v>
      </c>
      <c r="F491" s="15">
        <v>5</v>
      </c>
      <c r="G491" s="15">
        <v>5</v>
      </c>
      <c r="H491" s="15">
        <f t="shared" si="23"/>
        <v>100</v>
      </c>
      <c r="I491" s="59"/>
    </row>
    <row r="492" spans="1:9" s="1" customFormat="1" ht="12.75">
      <c r="A492" s="3">
        <f t="shared" si="24"/>
        <v>479</v>
      </c>
      <c r="B492" s="19" t="s">
        <v>258</v>
      </c>
      <c r="C492" s="19" t="s">
        <v>359</v>
      </c>
      <c r="D492" s="3"/>
      <c r="E492" s="4" t="s">
        <v>360</v>
      </c>
      <c r="F492" s="15">
        <f>F493+F494</f>
        <v>201</v>
      </c>
      <c r="G492" s="15">
        <f>G493+G494</f>
        <v>201</v>
      </c>
      <c r="H492" s="15">
        <f t="shared" si="23"/>
        <v>100</v>
      </c>
      <c r="I492" s="59"/>
    </row>
    <row r="493" spans="1:9" s="1" customFormat="1" ht="12.75">
      <c r="A493" s="3">
        <f t="shared" si="24"/>
        <v>480</v>
      </c>
      <c r="B493" s="19" t="s">
        <v>258</v>
      </c>
      <c r="C493" s="19" t="s">
        <v>359</v>
      </c>
      <c r="D493" s="3">
        <v>244</v>
      </c>
      <c r="E493" s="4" t="s">
        <v>118</v>
      </c>
      <c r="F493" s="15">
        <v>83.2</v>
      </c>
      <c r="G493" s="15">
        <v>83.2</v>
      </c>
      <c r="H493" s="15">
        <f t="shared" si="23"/>
        <v>100</v>
      </c>
      <c r="I493" s="59"/>
    </row>
    <row r="494" spans="1:9" s="1" customFormat="1" ht="12.75">
      <c r="A494" s="3">
        <f t="shared" si="24"/>
        <v>481</v>
      </c>
      <c r="B494" s="54"/>
      <c r="C494" s="33"/>
      <c r="D494" s="3">
        <v>622</v>
      </c>
      <c r="E494" s="4" t="s">
        <v>297</v>
      </c>
      <c r="F494" s="15">
        <f>211-93.2</f>
        <v>117.8</v>
      </c>
      <c r="G494" s="15">
        <f>211-93.2</f>
        <v>117.8</v>
      </c>
      <c r="H494" s="15">
        <f t="shared" si="23"/>
        <v>100</v>
      </c>
      <c r="I494" s="59"/>
    </row>
    <row r="495" spans="1:9" s="1" customFormat="1" ht="36">
      <c r="A495" s="3">
        <f t="shared" si="24"/>
        <v>482</v>
      </c>
      <c r="B495" s="19" t="s">
        <v>258</v>
      </c>
      <c r="C495" s="19" t="s">
        <v>209</v>
      </c>
      <c r="D495" s="3"/>
      <c r="E495" s="4" t="s">
        <v>108</v>
      </c>
      <c r="F495" s="15">
        <f>F496</f>
        <v>119.8</v>
      </c>
      <c r="G495" s="15">
        <f>G496</f>
        <v>119.8</v>
      </c>
      <c r="H495" s="15">
        <f t="shared" si="23"/>
        <v>100</v>
      </c>
      <c r="I495" s="59"/>
    </row>
    <row r="496" spans="1:9" s="1" customFormat="1" ht="12.75">
      <c r="A496" s="3">
        <f t="shared" si="24"/>
        <v>483</v>
      </c>
      <c r="B496" s="19" t="s">
        <v>258</v>
      </c>
      <c r="C496" s="19" t="s">
        <v>209</v>
      </c>
      <c r="D496" s="3">
        <v>244</v>
      </c>
      <c r="E496" s="4" t="s">
        <v>118</v>
      </c>
      <c r="F496" s="15">
        <v>119.8</v>
      </c>
      <c r="G496" s="15">
        <v>119.8</v>
      </c>
      <c r="H496" s="15">
        <f t="shared" si="23"/>
        <v>100</v>
      </c>
      <c r="I496" s="59"/>
    </row>
    <row r="497" spans="1:9" s="1" customFormat="1" ht="48">
      <c r="A497" s="3">
        <f t="shared" si="24"/>
        <v>484</v>
      </c>
      <c r="B497" s="19" t="s">
        <v>258</v>
      </c>
      <c r="C497" s="19" t="s">
        <v>210</v>
      </c>
      <c r="D497" s="3"/>
      <c r="E497" s="4" t="s">
        <v>320</v>
      </c>
      <c r="F497" s="15">
        <f>F498+F499</f>
        <v>420.4</v>
      </c>
      <c r="G497" s="15">
        <f>G498+G499</f>
        <v>420.4</v>
      </c>
      <c r="H497" s="15">
        <f t="shared" si="23"/>
        <v>100</v>
      </c>
      <c r="I497" s="59"/>
    </row>
    <row r="498" spans="1:9" s="1" customFormat="1" ht="12.75">
      <c r="A498" s="3">
        <f t="shared" si="24"/>
        <v>485</v>
      </c>
      <c r="B498" s="19" t="s">
        <v>258</v>
      </c>
      <c r="C498" s="19" t="s">
        <v>210</v>
      </c>
      <c r="D498" s="3">
        <v>244</v>
      </c>
      <c r="E498" s="4" t="s">
        <v>118</v>
      </c>
      <c r="F498" s="15">
        <v>376.7</v>
      </c>
      <c r="G498" s="15">
        <v>376.7</v>
      </c>
      <c r="H498" s="15">
        <f t="shared" si="23"/>
        <v>100</v>
      </c>
      <c r="I498" s="59"/>
    </row>
    <row r="499" spans="1:9" s="1" customFormat="1" ht="12.75">
      <c r="A499" s="3">
        <f t="shared" si="24"/>
        <v>486</v>
      </c>
      <c r="B499" s="19"/>
      <c r="C499" s="19"/>
      <c r="D499" s="3">
        <v>612</v>
      </c>
      <c r="E499" s="4" t="s">
        <v>332</v>
      </c>
      <c r="F499" s="15">
        <v>43.7</v>
      </c>
      <c r="G499" s="15">
        <v>43.7</v>
      </c>
      <c r="H499" s="15">
        <f t="shared" si="23"/>
        <v>100</v>
      </c>
      <c r="I499" s="59"/>
    </row>
    <row r="500" spans="1:9" s="1" customFormat="1" ht="24">
      <c r="A500" s="3">
        <f t="shared" si="24"/>
        <v>487</v>
      </c>
      <c r="B500" s="19" t="s">
        <v>258</v>
      </c>
      <c r="C500" s="19" t="s">
        <v>465</v>
      </c>
      <c r="D500" s="3"/>
      <c r="E500" s="4" t="s">
        <v>466</v>
      </c>
      <c r="F500" s="15">
        <f>F501+F504+F505</f>
        <v>510.90000000000003</v>
      </c>
      <c r="G500" s="15">
        <f>G501+G504+G505</f>
        <v>510.90000000000003</v>
      </c>
      <c r="H500" s="15">
        <f t="shared" si="23"/>
        <v>100</v>
      </c>
      <c r="I500" s="59"/>
    </row>
    <row r="501" spans="1:9" s="1" customFormat="1" ht="12.75">
      <c r="A501" s="3">
        <f t="shared" si="24"/>
        <v>488</v>
      </c>
      <c r="B501" s="19" t="s">
        <v>258</v>
      </c>
      <c r="C501" s="19" t="s">
        <v>465</v>
      </c>
      <c r="D501" s="3">
        <v>110</v>
      </c>
      <c r="E501" s="4" t="s">
        <v>69</v>
      </c>
      <c r="F501" s="15">
        <f>F502+F503</f>
        <v>345</v>
      </c>
      <c r="G501" s="15">
        <f>G502+G503</f>
        <v>345</v>
      </c>
      <c r="H501" s="15">
        <f t="shared" si="23"/>
        <v>100</v>
      </c>
      <c r="I501" s="59"/>
    </row>
    <row r="502" spans="1:9" s="1" customFormat="1" ht="12.75">
      <c r="A502" s="3">
        <f t="shared" si="24"/>
        <v>489</v>
      </c>
      <c r="B502" s="19"/>
      <c r="C502" s="19"/>
      <c r="D502" s="3">
        <v>111</v>
      </c>
      <c r="E502" s="4" t="s">
        <v>89</v>
      </c>
      <c r="F502" s="15">
        <v>265</v>
      </c>
      <c r="G502" s="15">
        <v>265</v>
      </c>
      <c r="H502" s="15">
        <f aca="true" t="shared" si="25" ref="H502:H565">G502/F502*100</f>
        <v>100</v>
      </c>
      <c r="I502" s="59"/>
    </row>
    <row r="503" spans="1:9" s="1" customFormat="1" ht="24">
      <c r="A503" s="3">
        <f t="shared" si="24"/>
        <v>490</v>
      </c>
      <c r="B503" s="19"/>
      <c r="C503" s="19"/>
      <c r="D503" s="3">
        <v>119</v>
      </c>
      <c r="E503" s="4" t="s">
        <v>91</v>
      </c>
      <c r="F503" s="15">
        <v>80</v>
      </c>
      <c r="G503" s="15">
        <v>80</v>
      </c>
      <c r="H503" s="15">
        <f t="shared" si="25"/>
        <v>100</v>
      </c>
      <c r="I503" s="59"/>
    </row>
    <row r="504" spans="1:9" s="1" customFormat="1" ht="12.75">
      <c r="A504" s="3">
        <f t="shared" si="24"/>
        <v>491</v>
      </c>
      <c r="B504" s="19"/>
      <c r="C504" s="19"/>
      <c r="D504" s="3">
        <v>612</v>
      </c>
      <c r="E504" s="4" t="s">
        <v>332</v>
      </c>
      <c r="F504" s="15">
        <v>20.6</v>
      </c>
      <c r="G504" s="15">
        <v>20.6</v>
      </c>
      <c r="H504" s="15">
        <f t="shared" si="25"/>
        <v>100</v>
      </c>
      <c r="I504" s="59"/>
    </row>
    <row r="505" spans="1:9" s="1" customFormat="1" ht="12.75">
      <c r="A505" s="3">
        <f t="shared" si="24"/>
        <v>492</v>
      </c>
      <c r="B505" s="19"/>
      <c r="C505" s="19"/>
      <c r="D505" s="3">
        <v>622</v>
      </c>
      <c r="E505" s="4" t="s">
        <v>297</v>
      </c>
      <c r="F505" s="15">
        <v>145.3</v>
      </c>
      <c r="G505" s="15">
        <v>145.3</v>
      </c>
      <c r="H505" s="15">
        <f t="shared" si="25"/>
        <v>100</v>
      </c>
      <c r="I505" s="59"/>
    </row>
    <row r="506" spans="1:9" s="1" customFormat="1" ht="12.75">
      <c r="A506" s="3">
        <f t="shared" si="24"/>
        <v>493</v>
      </c>
      <c r="B506" s="19" t="s">
        <v>258</v>
      </c>
      <c r="C506" s="19" t="s">
        <v>211</v>
      </c>
      <c r="D506" s="3"/>
      <c r="E506" s="4" t="s">
        <v>112</v>
      </c>
      <c r="F506" s="15">
        <f>F507</f>
        <v>86.9</v>
      </c>
      <c r="G506" s="15">
        <f>G507</f>
        <v>86.9</v>
      </c>
      <c r="H506" s="15">
        <f t="shared" si="25"/>
        <v>100</v>
      </c>
      <c r="I506" s="59"/>
    </row>
    <row r="507" spans="1:9" s="1" customFormat="1" ht="12.75">
      <c r="A507" s="3">
        <f t="shared" si="24"/>
        <v>494</v>
      </c>
      <c r="B507" s="19" t="s">
        <v>258</v>
      </c>
      <c r="C507" s="19" t="s">
        <v>211</v>
      </c>
      <c r="D507" s="3">
        <v>244</v>
      </c>
      <c r="E507" s="4" t="s">
        <v>118</v>
      </c>
      <c r="F507" s="15">
        <v>86.9</v>
      </c>
      <c r="G507" s="15">
        <v>86.9</v>
      </c>
      <c r="H507" s="15">
        <f t="shared" si="25"/>
        <v>100</v>
      </c>
      <c r="I507" s="59"/>
    </row>
    <row r="508" spans="1:9" s="1" customFormat="1" ht="36">
      <c r="A508" s="3">
        <f t="shared" si="24"/>
        <v>495</v>
      </c>
      <c r="B508" s="19" t="s">
        <v>258</v>
      </c>
      <c r="C508" s="19" t="s">
        <v>306</v>
      </c>
      <c r="D508" s="3"/>
      <c r="E508" s="4" t="s">
        <v>311</v>
      </c>
      <c r="F508" s="15">
        <f>F509</f>
        <v>35</v>
      </c>
      <c r="G508" s="15">
        <f>G509</f>
        <v>35</v>
      </c>
      <c r="H508" s="15">
        <f t="shared" si="25"/>
        <v>100</v>
      </c>
      <c r="I508" s="59"/>
    </row>
    <row r="509" spans="1:9" s="1" customFormat="1" ht="12.75">
      <c r="A509" s="3">
        <f t="shared" si="24"/>
        <v>496</v>
      </c>
      <c r="B509" s="19" t="s">
        <v>258</v>
      </c>
      <c r="C509" s="19" t="s">
        <v>306</v>
      </c>
      <c r="D509" s="3">
        <v>244</v>
      </c>
      <c r="E509" s="4" t="s">
        <v>118</v>
      </c>
      <c r="F509" s="15">
        <v>35</v>
      </c>
      <c r="G509" s="15">
        <v>35</v>
      </c>
      <c r="H509" s="15">
        <f t="shared" si="25"/>
        <v>100</v>
      </c>
      <c r="I509" s="59"/>
    </row>
    <row r="510" spans="1:9" s="1" customFormat="1" ht="24">
      <c r="A510" s="3">
        <f t="shared" si="24"/>
        <v>497</v>
      </c>
      <c r="B510" s="19" t="s">
        <v>258</v>
      </c>
      <c r="C510" s="19" t="s">
        <v>313</v>
      </c>
      <c r="D510" s="3"/>
      <c r="E510" s="4" t="s">
        <v>314</v>
      </c>
      <c r="F510" s="15">
        <f>F511</f>
        <v>28</v>
      </c>
      <c r="G510" s="15">
        <f>G511</f>
        <v>23</v>
      </c>
      <c r="H510" s="15">
        <f t="shared" si="25"/>
        <v>82.14285714285714</v>
      </c>
      <c r="I510" s="59"/>
    </row>
    <row r="511" spans="1:9" s="1" customFormat="1" ht="12.75">
      <c r="A511" s="3">
        <f t="shared" si="24"/>
        <v>498</v>
      </c>
      <c r="B511" s="19" t="s">
        <v>258</v>
      </c>
      <c r="C511" s="19" t="s">
        <v>313</v>
      </c>
      <c r="D511" s="3">
        <v>244</v>
      </c>
      <c r="E511" s="4" t="s">
        <v>118</v>
      </c>
      <c r="F511" s="15">
        <v>28</v>
      </c>
      <c r="G511" s="15">
        <v>23</v>
      </c>
      <c r="H511" s="15">
        <f t="shared" si="25"/>
        <v>82.14285714285714</v>
      </c>
      <c r="I511" s="59"/>
    </row>
    <row r="512" spans="1:9" s="1" customFormat="1" ht="12.75">
      <c r="A512" s="3">
        <f t="shared" si="24"/>
        <v>499</v>
      </c>
      <c r="B512" s="19" t="s">
        <v>258</v>
      </c>
      <c r="C512" s="19" t="s">
        <v>379</v>
      </c>
      <c r="D512" s="3"/>
      <c r="E512" s="4" t="s">
        <v>419</v>
      </c>
      <c r="F512" s="15">
        <f>F513</f>
        <v>38.7</v>
      </c>
      <c r="G512" s="15">
        <f>G513</f>
        <v>38.7</v>
      </c>
      <c r="H512" s="15">
        <f t="shared" si="25"/>
        <v>100</v>
      </c>
      <c r="I512" s="59"/>
    </row>
    <row r="513" spans="1:9" s="1" customFormat="1" ht="12.75">
      <c r="A513" s="3">
        <f t="shared" si="24"/>
        <v>500</v>
      </c>
      <c r="B513" s="19" t="s">
        <v>258</v>
      </c>
      <c r="C513" s="19" t="s">
        <v>379</v>
      </c>
      <c r="D513" s="3">
        <v>244</v>
      </c>
      <c r="E513" s="4" t="s">
        <v>118</v>
      </c>
      <c r="F513" s="15">
        <f>51-12.3</f>
        <v>38.7</v>
      </c>
      <c r="G513" s="15">
        <f>51-12.3</f>
        <v>38.7</v>
      </c>
      <c r="H513" s="15">
        <f t="shared" si="25"/>
        <v>100</v>
      </c>
      <c r="I513" s="59"/>
    </row>
    <row r="514" spans="1:9" s="1" customFormat="1" ht="12.75">
      <c r="A514" s="3">
        <f t="shared" si="24"/>
        <v>501</v>
      </c>
      <c r="B514" s="19" t="s">
        <v>258</v>
      </c>
      <c r="C514" s="19" t="s">
        <v>417</v>
      </c>
      <c r="D514" s="3"/>
      <c r="E514" s="4" t="s">
        <v>419</v>
      </c>
      <c r="F514" s="15">
        <f>F515</f>
        <v>18.5</v>
      </c>
      <c r="G514" s="15">
        <f>G515</f>
        <v>18.5</v>
      </c>
      <c r="H514" s="15">
        <f t="shared" si="25"/>
        <v>100</v>
      </c>
      <c r="I514" s="59"/>
    </row>
    <row r="515" spans="1:9" s="1" customFormat="1" ht="12.75">
      <c r="A515" s="3">
        <f t="shared" si="24"/>
        <v>502</v>
      </c>
      <c r="B515" s="19" t="s">
        <v>258</v>
      </c>
      <c r="C515" s="19" t="s">
        <v>417</v>
      </c>
      <c r="D515" s="3">
        <v>244</v>
      </c>
      <c r="E515" s="4" t="s">
        <v>118</v>
      </c>
      <c r="F515" s="15">
        <v>18.5</v>
      </c>
      <c r="G515" s="15">
        <v>18.5</v>
      </c>
      <c r="H515" s="15">
        <f t="shared" si="25"/>
        <v>100</v>
      </c>
      <c r="I515" s="59"/>
    </row>
    <row r="516" spans="1:9" s="1" customFormat="1" ht="24">
      <c r="A516" s="3">
        <f t="shared" si="24"/>
        <v>503</v>
      </c>
      <c r="B516" s="19" t="s">
        <v>258</v>
      </c>
      <c r="C516" s="19" t="s">
        <v>418</v>
      </c>
      <c r="D516" s="3"/>
      <c r="E516" s="4" t="s">
        <v>416</v>
      </c>
      <c r="F516" s="15">
        <f>F517</f>
        <v>139.8</v>
      </c>
      <c r="G516" s="15">
        <f>G517</f>
        <v>139.8</v>
      </c>
      <c r="H516" s="15">
        <f t="shared" si="25"/>
        <v>100</v>
      </c>
      <c r="I516" s="59"/>
    </row>
    <row r="517" spans="1:9" s="1" customFormat="1" ht="12.75">
      <c r="A517" s="3">
        <f t="shared" si="24"/>
        <v>504</v>
      </c>
      <c r="B517" s="19" t="s">
        <v>258</v>
      </c>
      <c r="C517" s="19" t="s">
        <v>418</v>
      </c>
      <c r="D517" s="3">
        <v>244</v>
      </c>
      <c r="E517" s="4" t="s">
        <v>118</v>
      </c>
      <c r="F517" s="15">
        <v>139.8</v>
      </c>
      <c r="G517" s="15">
        <v>139.8</v>
      </c>
      <c r="H517" s="15">
        <f t="shared" si="25"/>
        <v>100</v>
      </c>
      <c r="I517" s="59"/>
    </row>
    <row r="518" spans="1:9" s="1" customFormat="1" ht="12.75">
      <c r="A518" s="3">
        <f t="shared" si="24"/>
        <v>505</v>
      </c>
      <c r="B518" s="19" t="s">
        <v>258</v>
      </c>
      <c r="C518" s="19" t="s">
        <v>425</v>
      </c>
      <c r="D518" s="3"/>
      <c r="E518" s="4" t="s">
        <v>419</v>
      </c>
      <c r="F518" s="15">
        <f>F519</f>
        <v>12.3</v>
      </c>
      <c r="G518" s="15">
        <f>G519</f>
        <v>12.3</v>
      </c>
      <c r="H518" s="15">
        <f t="shared" si="25"/>
        <v>100</v>
      </c>
      <c r="I518" s="59"/>
    </row>
    <row r="519" spans="1:9" s="1" customFormat="1" ht="12.75">
      <c r="A519" s="3">
        <f t="shared" si="24"/>
        <v>506</v>
      </c>
      <c r="B519" s="19" t="s">
        <v>258</v>
      </c>
      <c r="C519" s="19" t="s">
        <v>425</v>
      </c>
      <c r="D519" s="3">
        <v>244</v>
      </c>
      <c r="E519" s="4" t="s">
        <v>118</v>
      </c>
      <c r="F519" s="15">
        <v>12.3</v>
      </c>
      <c r="G519" s="15">
        <v>12.3</v>
      </c>
      <c r="H519" s="15">
        <f t="shared" si="25"/>
        <v>100</v>
      </c>
      <c r="I519" s="59"/>
    </row>
    <row r="520" spans="1:9" s="1" customFormat="1" ht="24">
      <c r="A520" s="3">
        <f t="shared" si="24"/>
        <v>507</v>
      </c>
      <c r="B520" s="19" t="s">
        <v>258</v>
      </c>
      <c r="C520" s="19" t="s">
        <v>426</v>
      </c>
      <c r="D520" s="3"/>
      <c r="E520" s="4" t="s">
        <v>416</v>
      </c>
      <c r="F520" s="15">
        <f>F521</f>
        <v>93.2</v>
      </c>
      <c r="G520" s="15">
        <f>G521</f>
        <v>93.2</v>
      </c>
      <c r="H520" s="15">
        <f t="shared" si="25"/>
        <v>100</v>
      </c>
      <c r="I520" s="59"/>
    </row>
    <row r="521" spans="1:9" s="1" customFormat="1" ht="12.75">
      <c r="A521" s="3">
        <f t="shared" si="24"/>
        <v>508</v>
      </c>
      <c r="B521" s="19" t="s">
        <v>258</v>
      </c>
      <c r="C521" s="19" t="s">
        <v>426</v>
      </c>
      <c r="D521" s="3">
        <v>622</v>
      </c>
      <c r="E521" s="4" t="s">
        <v>297</v>
      </c>
      <c r="F521" s="15">
        <v>93.2</v>
      </c>
      <c r="G521" s="15">
        <v>93.2</v>
      </c>
      <c r="H521" s="15">
        <f t="shared" si="25"/>
        <v>100</v>
      </c>
      <c r="I521" s="59"/>
    </row>
    <row r="522" spans="1:9" s="1" customFormat="1" ht="24">
      <c r="A522" s="3">
        <f t="shared" si="24"/>
        <v>509</v>
      </c>
      <c r="B522" s="19" t="s">
        <v>258</v>
      </c>
      <c r="C522" s="19" t="s">
        <v>191</v>
      </c>
      <c r="D522" s="3"/>
      <c r="E522" s="4" t="s">
        <v>354</v>
      </c>
      <c r="F522" s="15">
        <f>F523+F560</f>
        <v>25580.8</v>
      </c>
      <c r="G522" s="15">
        <f>G523+G560</f>
        <v>24756.499999999996</v>
      </c>
      <c r="H522" s="15">
        <f t="shared" si="25"/>
        <v>96.77766137102826</v>
      </c>
      <c r="I522" s="59"/>
    </row>
    <row r="523" spans="1:9" s="1" customFormat="1" ht="24">
      <c r="A523" s="13">
        <f t="shared" si="24"/>
        <v>510</v>
      </c>
      <c r="B523" s="18" t="s">
        <v>258</v>
      </c>
      <c r="C523" s="18" t="s">
        <v>205</v>
      </c>
      <c r="D523" s="3"/>
      <c r="E523" s="14" t="s">
        <v>355</v>
      </c>
      <c r="F523" s="10">
        <f>F524+F528+F530+F535+F544+F546+F550+F552+F556</f>
        <v>24926</v>
      </c>
      <c r="G523" s="10">
        <f>G524+G528+G530+G535+G544+G546+G550+G552+G556</f>
        <v>24101.699999999997</v>
      </c>
      <c r="H523" s="10">
        <f t="shared" si="25"/>
        <v>96.69301131348792</v>
      </c>
      <c r="I523" s="59"/>
    </row>
    <row r="524" spans="1:9" s="1" customFormat="1" ht="48">
      <c r="A524" s="3">
        <f t="shared" si="24"/>
        <v>511</v>
      </c>
      <c r="B524" s="19" t="s">
        <v>258</v>
      </c>
      <c r="C524" s="19" t="s">
        <v>373</v>
      </c>
      <c r="D524" s="3"/>
      <c r="E524" s="4" t="s">
        <v>372</v>
      </c>
      <c r="F524" s="15">
        <f>F525</f>
        <v>288.5</v>
      </c>
      <c r="G524" s="15">
        <f>G525</f>
        <v>288.5</v>
      </c>
      <c r="H524" s="15">
        <f t="shared" si="25"/>
        <v>100</v>
      </c>
      <c r="I524" s="59"/>
    </row>
    <row r="525" spans="1:9" s="1" customFormat="1" ht="24">
      <c r="A525" s="3">
        <f t="shared" si="24"/>
        <v>512</v>
      </c>
      <c r="B525" s="19" t="s">
        <v>258</v>
      </c>
      <c r="C525" s="19" t="s">
        <v>373</v>
      </c>
      <c r="D525" s="3">
        <v>240</v>
      </c>
      <c r="E525" s="4" t="s">
        <v>68</v>
      </c>
      <c r="F525" s="15">
        <f>F526+F527</f>
        <v>288.5</v>
      </c>
      <c r="G525" s="15">
        <f>G526+G527</f>
        <v>288.5</v>
      </c>
      <c r="H525" s="15">
        <f t="shared" si="25"/>
        <v>100</v>
      </c>
      <c r="I525" s="59"/>
    </row>
    <row r="526" spans="1:9" s="1" customFormat="1" ht="24">
      <c r="A526" s="3">
        <f t="shared" si="24"/>
        <v>513</v>
      </c>
      <c r="B526" s="19"/>
      <c r="C526" s="19"/>
      <c r="D526" s="3">
        <v>243</v>
      </c>
      <c r="E526" s="4" t="s">
        <v>40</v>
      </c>
      <c r="F526" s="15">
        <v>137</v>
      </c>
      <c r="G526" s="15">
        <v>137</v>
      </c>
      <c r="H526" s="15">
        <f t="shared" si="25"/>
        <v>100</v>
      </c>
      <c r="I526" s="59"/>
    </row>
    <row r="527" spans="1:9" s="1" customFormat="1" ht="12.75">
      <c r="A527" s="3">
        <f t="shared" si="24"/>
        <v>514</v>
      </c>
      <c r="B527" s="19" t="s">
        <v>258</v>
      </c>
      <c r="C527" s="19" t="s">
        <v>373</v>
      </c>
      <c r="D527" s="3">
        <v>244</v>
      </c>
      <c r="E527" s="4" t="s">
        <v>118</v>
      </c>
      <c r="F527" s="15">
        <v>151.5</v>
      </c>
      <c r="G527" s="15">
        <v>151.5</v>
      </c>
      <c r="H527" s="15">
        <f t="shared" si="25"/>
        <v>100</v>
      </c>
      <c r="I527" s="59"/>
    </row>
    <row r="528" spans="1:9" s="1" customFormat="1" ht="24">
      <c r="A528" s="3">
        <f t="shared" si="24"/>
        <v>515</v>
      </c>
      <c r="B528" s="19" t="s">
        <v>258</v>
      </c>
      <c r="C528" s="19" t="s">
        <v>212</v>
      </c>
      <c r="D528" s="3"/>
      <c r="E528" s="4" t="s">
        <v>140</v>
      </c>
      <c r="F528" s="15">
        <f>F529</f>
        <v>43.9</v>
      </c>
      <c r="G528" s="15">
        <f>G529</f>
        <v>43.8</v>
      </c>
      <c r="H528" s="15">
        <f t="shared" si="25"/>
        <v>99.77220956719817</v>
      </c>
      <c r="I528" s="59"/>
    </row>
    <row r="529" spans="1:9" s="1" customFormat="1" ht="12.75">
      <c r="A529" s="3">
        <f t="shared" si="24"/>
        <v>516</v>
      </c>
      <c r="B529" s="19" t="s">
        <v>258</v>
      </c>
      <c r="C529" s="19" t="s">
        <v>212</v>
      </c>
      <c r="D529" s="3">
        <v>244</v>
      </c>
      <c r="E529" s="4" t="s">
        <v>118</v>
      </c>
      <c r="F529" s="15">
        <v>43.9</v>
      </c>
      <c r="G529" s="15">
        <v>43.8</v>
      </c>
      <c r="H529" s="15">
        <f t="shared" si="25"/>
        <v>99.77220956719817</v>
      </c>
      <c r="I529" s="59"/>
    </row>
    <row r="530" spans="1:9" s="1" customFormat="1" ht="36">
      <c r="A530" s="3">
        <f t="shared" si="24"/>
        <v>517</v>
      </c>
      <c r="B530" s="19" t="s">
        <v>258</v>
      </c>
      <c r="C530" s="19" t="s">
        <v>213</v>
      </c>
      <c r="D530" s="3"/>
      <c r="E530" s="4" t="s">
        <v>44</v>
      </c>
      <c r="F530" s="15">
        <f>F531+F532+F533+F534</f>
        <v>818.4000000000001</v>
      </c>
      <c r="G530" s="15">
        <f>G531+G532+G533+G534</f>
        <v>778.1000000000001</v>
      </c>
      <c r="H530" s="15">
        <f t="shared" si="25"/>
        <v>95.07575757575758</v>
      </c>
      <c r="I530" s="59"/>
    </row>
    <row r="531" spans="1:9" s="1" customFormat="1" ht="12.75">
      <c r="A531" s="3">
        <f t="shared" si="24"/>
        <v>518</v>
      </c>
      <c r="B531" s="19" t="s">
        <v>258</v>
      </c>
      <c r="C531" s="19" t="s">
        <v>213</v>
      </c>
      <c r="D531" s="3">
        <v>244</v>
      </c>
      <c r="E531" s="4" t="s">
        <v>118</v>
      </c>
      <c r="F531" s="15">
        <v>606.6</v>
      </c>
      <c r="G531" s="15">
        <v>590.6</v>
      </c>
      <c r="H531" s="15">
        <f t="shared" si="25"/>
        <v>97.36234751071547</v>
      </c>
      <c r="I531" s="59"/>
    </row>
    <row r="532" spans="1:9" s="1" customFormat="1" ht="12.75">
      <c r="A532" s="3">
        <f t="shared" si="24"/>
        <v>519</v>
      </c>
      <c r="B532" s="18"/>
      <c r="C532" s="18"/>
      <c r="D532" s="3">
        <v>350</v>
      </c>
      <c r="E532" s="4" t="s">
        <v>99</v>
      </c>
      <c r="F532" s="15">
        <v>55.6</v>
      </c>
      <c r="G532" s="15">
        <v>55.6</v>
      </c>
      <c r="H532" s="15">
        <f t="shared" si="25"/>
        <v>100</v>
      </c>
      <c r="I532" s="59"/>
    </row>
    <row r="533" spans="1:9" s="1" customFormat="1" ht="12.75">
      <c r="A533" s="3">
        <f t="shared" si="24"/>
        <v>520</v>
      </c>
      <c r="B533" s="18"/>
      <c r="C533" s="18"/>
      <c r="D533" s="3">
        <v>612</v>
      </c>
      <c r="E533" s="4" t="s">
        <v>332</v>
      </c>
      <c r="F533" s="15">
        <v>84.2</v>
      </c>
      <c r="G533" s="15">
        <v>84.2</v>
      </c>
      <c r="H533" s="15">
        <f t="shared" si="25"/>
        <v>100</v>
      </c>
      <c r="I533" s="59"/>
    </row>
    <row r="534" spans="1:9" s="1" customFormat="1" ht="12.75">
      <c r="A534" s="3">
        <f t="shared" si="24"/>
        <v>521</v>
      </c>
      <c r="B534" s="18"/>
      <c r="C534" s="18"/>
      <c r="D534" s="3">
        <v>622</v>
      </c>
      <c r="E534" s="4" t="s">
        <v>297</v>
      </c>
      <c r="F534" s="15">
        <v>72</v>
      </c>
      <c r="G534" s="15">
        <v>47.7</v>
      </c>
      <c r="H534" s="15">
        <f t="shared" si="25"/>
        <v>66.25000000000001</v>
      </c>
      <c r="I534" s="59"/>
    </row>
    <row r="535" spans="1:9" s="1" customFormat="1" ht="25.5" customHeight="1">
      <c r="A535" s="3">
        <f t="shared" si="24"/>
        <v>522</v>
      </c>
      <c r="B535" s="19" t="s">
        <v>258</v>
      </c>
      <c r="C535" s="19" t="s">
        <v>380</v>
      </c>
      <c r="D535" s="3"/>
      <c r="E535" s="4" t="s">
        <v>396</v>
      </c>
      <c r="F535" s="15">
        <f>F536+F539+F543</f>
        <v>14174</v>
      </c>
      <c r="G535" s="15">
        <f>G536+G539+G543</f>
        <v>14157.3</v>
      </c>
      <c r="H535" s="15">
        <f t="shared" si="25"/>
        <v>99.88217863694088</v>
      </c>
      <c r="I535" s="75"/>
    </row>
    <row r="536" spans="1:9" s="1" customFormat="1" ht="12.75">
      <c r="A536" s="3">
        <f t="shared" si="24"/>
        <v>523</v>
      </c>
      <c r="B536" s="19" t="s">
        <v>258</v>
      </c>
      <c r="C536" s="19" t="s">
        <v>380</v>
      </c>
      <c r="D536" s="3">
        <v>110</v>
      </c>
      <c r="E536" s="4" t="s">
        <v>69</v>
      </c>
      <c r="F536" s="15">
        <f>F537+F538</f>
        <v>12977.5</v>
      </c>
      <c r="G536" s="15">
        <f>G537+G538</f>
        <v>12970.9</v>
      </c>
      <c r="H536" s="15">
        <f t="shared" si="25"/>
        <v>99.94914274706223</v>
      </c>
      <c r="I536" s="59"/>
    </row>
    <row r="537" spans="1:9" s="1" customFormat="1" ht="12.75">
      <c r="A537" s="3">
        <f t="shared" si="24"/>
        <v>524</v>
      </c>
      <c r="B537" s="19"/>
      <c r="C537" s="19"/>
      <c r="D537" s="3">
        <v>111</v>
      </c>
      <c r="E537" s="4" t="s">
        <v>89</v>
      </c>
      <c r="F537" s="15">
        <v>9987.9</v>
      </c>
      <c r="G537" s="15">
        <v>9987.9</v>
      </c>
      <c r="H537" s="15">
        <f t="shared" si="25"/>
        <v>100</v>
      </c>
      <c r="I537" s="59"/>
    </row>
    <row r="538" spans="1:9" s="1" customFormat="1" ht="24">
      <c r="A538" s="3">
        <f t="shared" si="24"/>
        <v>525</v>
      </c>
      <c r="B538" s="19"/>
      <c r="C538" s="19"/>
      <c r="D538" s="3">
        <v>119</v>
      </c>
      <c r="E538" s="4" t="s">
        <v>91</v>
      </c>
      <c r="F538" s="15">
        <v>2989.6</v>
      </c>
      <c r="G538" s="15">
        <v>2983</v>
      </c>
      <c r="H538" s="15">
        <f t="shared" si="25"/>
        <v>99.77923468022479</v>
      </c>
      <c r="I538" s="59"/>
    </row>
    <row r="539" spans="1:9" s="1" customFormat="1" ht="24">
      <c r="A539" s="3">
        <f t="shared" si="24"/>
        <v>526</v>
      </c>
      <c r="B539" s="19"/>
      <c r="C539" s="19"/>
      <c r="D539" s="3">
        <v>240</v>
      </c>
      <c r="E539" s="4" t="s">
        <v>68</v>
      </c>
      <c r="F539" s="15">
        <f>F540+F541+F542</f>
        <v>1145.1000000000001</v>
      </c>
      <c r="G539" s="15">
        <f>G540+G541+G542</f>
        <v>1135</v>
      </c>
      <c r="H539" s="15">
        <f t="shared" si="25"/>
        <v>99.11798096236136</v>
      </c>
      <c r="I539" s="59"/>
    </row>
    <row r="540" spans="1:9" s="1" customFormat="1" ht="24">
      <c r="A540" s="3">
        <f t="shared" si="24"/>
        <v>527</v>
      </c>
      <c r="B540" s="19"/>
      <c r="C540" s="19"/>
      <c r="D540" s="3">
        <v>242</v>
      </c>
      <c r="E540" s="4" t="s">
        <v>2</v>
      </c>
      <c r="F540" s="15">
        <v>235.8</v>
      </c>
      <c r="G540" s="15">
        <v>235.7</v>
      </c>
      <c r="H540" s="15">
        <f t="shared" si="25"/>
        <v>99.95759117896522</v>
      </c>
      <c r="I540" s="59"/>
    </row>
    <row r="541" spans="1:9" s="1" customFormat="1" ht="12.75">
      <c r="A541" s="3">
        <f t="shared" si="24"/>
        <v>528</v>
      </c>
      <c r="B541" s="19"/>
      <c r="C541" s="19"/>
      <c r="D541" s="3">
        <v>244</v>
      </c>
      <c r="E541" s="4" t="s">
        <v>118</v>
      </c>
      <c r="F541" s="15">
        <v>680.4</v>
      </c>
      <c r="G541" s="15">
        <v>676.2</v>
      </c>
      <c r="H541" s="15">
        <f t="shared" si="25"/>
        <v>99.38271604938272</v>
      </c>
      <c r="I541" s="59"/>
    </row>
    <row r="542" spans="1:9" s="1" customFormat="1" ht="12.75">
      <c r="A542" s="3">
        <f t="shared" si="24"/>
        <v>529</v>
      </c>
      <c r="B542" s="19"/>
      <c r="C542" s="19"/>
      <c r="D542" s="3">
        <v>247</v>
      </c>
      <c r="E542" s="4" t="s">
        <v>305</v>
      </c>
      <c r="F542" s="15">
        <v>228.9</v>
      </c>
      <c r="G542" s="15">
        <v>223.1</v>
      </c>
      <c r="H542" s="15">
        <f t="shared" si="25"/>
        <v>97.46614242027086</v>
      </c>
      <c r="I542" s="59"/>
    </row>
    <row r="543" spans="1:9" s="1" customFormat="1" ht="12.75">
      <c r="A543" s="3">
        <f aca="true" t="shared" si="26" ref="A543:A606">A542+1</f>
        <v>530</v>
      </c>
      <c r="B543" s="19"/>
      <c r="C543" s="19"/>
      <c r="D543" s="3">
        <v>851</v>
      </c>
      <c r="E543" s="4" t="s">
        <v>39</v>
      </c>
      <c r="F543" s="15">
        <v>51.4</v>
      </c>
      <c r="G543" s="15">
        <v>51.4</v>
      </c>
      <c r="H543" s="15">
        <f t="shared" si="25"/>
        <v>100</v>
      </c>
      <c r="I543" s="59"/>
    </row>
    <row r="544" spans="1:9" s="1" customFormat="1" ht="24">
      <c r="A544" s="3">
        <f t="shared" si="26"/>
        <v>531</v>
      </c>
      <c r="B544" s="19" t="s">
        <v>258</v>
      </c>
      <c r="C544" s="19" t="s">
        <v>525</v>
      </c>
      <c r="D544" s="3"/>
      <c r="E544" s="4" t="s">
        <v>526</v>
      </c>
      <c r="F544" s="15">
        <f>F545</f>
        <v>72</v>
      </c>
      <c r="G544" s="15">
        <f>G545</f>
        <v>72</v>
      </c>
      <c r="H544" s="15">
        <f t="shared" si="25"/>
        <v>100</v>
      </c>
      <c r="I544" s="59"/>
    </row>
    <row r="545" spans="1:9" s="1" customFormat="1" ht="12.75">
      <c r="A545" s="3">
        <f t="shared" si="26"/>
        <v>532</v>
      </c>
      <c r="B545" s="19" t="s">
        <v>258</v>
      </c>
      <c r="C545" s="19" t="s">
        <v>525</v>
      </c>
      <c r="D545" s="3">
        <v>244</v>
      </c>
      <c r="E545" s="78" t="s">
        <v>118</v>
      </c>
      <c r="F545" s="15">
        <v>72</v>
      </c>
      <c r="G545" s="15">
        <v>72</v>
      </c>
      <c r="H545" s="15">
        <f t="shared" si="25"/>
        <v>100</v>
      </c>
      <c r="I545" s="59"/>
    </row>
    <row r="546" spans="1:9" s="1" customFormat="1" ht="60">
      <c r="A546" s="3">
        <f t="shared" si="26"/>
        <v>533</v>
      </c>
      <c r="B546" s="19" t="s">
        <v>258</v>
      </c>
      <c r="C546" s="19" t="s">
        <v>497</v>
      </c>
      <c r="D546" s="3"/>
      <c r="E546" s="50" t="s">
        <v>476</v>
      </c>
      <c r="F546" s="15">
        <f>F547</f>
        <v>107.4</v>
      </c>
      <c r="G546" s="15">
        <f>G547</f>
        <v>107.4</v>
      </c>
      <c r="H546" s="15">
        <f t="shared" si="25"/>
        <v>100</v>
      </c>
      <c r="I546" s="59"/>
    </row>
    <row r="547" spans="1:9" s="1" customFormat="1" ht="12.75">
      <c r="A547" s="3">
        <f t="shared" si="26"/>
        <v>534</v>
      </c>
      <c r="B547" s="19" t="s">
        <v>258</v>
      </c>
      <c r="C547" s="19" t="s">
        <v>497</v>
      </c>
      <c r="D547" s="3">
        <v>110</v>
      </c>
      <c r="E547" s="50" t="s">
        <v>69</v>
      </c>
      <c r="F547" s="15">
        <f>F548+F549</f>
        <v>107.4</v>
      </c>
      <c r="G547" s="15">
        <f>G548+G549</f>
        <v>107.4</v>
      </c>
      <c r="H547" s="15">
        <f t="shared" si="25"/>
        <v>100</v>
      </c>
      <c r="I547" s="59"/>
    </row>
    <row r="548" spans="1:9" s="1" customFormat="1" ht="12.75">
      <c r="A548" s="3">
        <f t="shared" si="26"/>
        <v>535</v>
      </c>
      <c r="B548" s="19"/>
      <c r="C548" s="19"/>
      <c r="D548" s="3">
        <v>111</v>
      </c>
      <c r="E548" s="50" t="s">
        <v>89</v>
      </c>
      <c r="F548" s="15">
        <v>82.5</v>
      </c>
      <c r="G548" s="15">
        <v>82.5</v>
      </c>
      <c r="H548" s="15">
        <f t="shared" si="25"/>
        <v>100</v>
      </c>
      <c r="I548" s="59"/>
    </row>
    <row r="549" spans="1:9" s="1" customFormat="1" ht="24">
      <c r="A549" s="3">
        <f t="shared" si="26"/>
        <v>536</v>
      </c>
      <c r="B549" s="19"/>
      <c r="C549" s="19"/>
      <c r="D549" s="3">
        <v>119</v>
      </c>
      <c r="E549" s="50" t="s">
        <v>91</v>
      </c>
      <c r="F549" s="15">
        <v>24.9</v>
      </c>
      <c r="G549" s="15">
        <v>24.9</v>
      </c>
      <c r="H549" s="15">
        <f t="shared" si="25"/>
        <v>100</v>
      </c>
      <c r="I549" s="59"/>
    </row>
    <row r="550" spans="1:9" s="1" customFormat="1" ht="64.5" customHeight="1">
      <c r="A550" s="3">
        <f t="shared" si="26"/>
        <v>537</v>
      </c>
      <c r="B550" s="19" t="s">
        <v>258</v>
      </c>
      <c r="C550" s="19" t="s">
        <v>214</v>
      </c>
      <c r="D550" s="3"/>
      <c r="E550" s="4" t="s">
        <v>280</v>
      </c>
      <c r="F550" s="15">
        <f>F551</f>
        <v>567.1</v>
      </c>
      <c r="G550" s="15">
        <f>G551</f>
        <v>567.1</v>
      </c>
      <c r="H550" s="15">
        <f t="shared" si="25"/>
        <v>100</v>
      </c>
      <c r="I550" s="59"/>
    </row>
    <row r="551" spans="1:9" s="1" customFormat="1" ht="12.75">
      <c r="A551" s="3">
        <f t="shared" si="26"/>
        <v>538</v>
      </c>
      <c r="B551" s="19" t="s">
        <v>258</v>
      </c>
      <c r="C551" s="19" t="s">
        <v>214</v>
      </c>
      <c r="D551" s="3">
        <v>244</v>
      </c>
      <c r="E551" s="4" t="s">
        <v>118</v>
      </c>
      <c r="F551" s="15">
        <v>567.1</v>
      </c>
      <c r="G551" s="15">
        <v>567.1</v>
      </c>
      <c r="H551" s="15">
        <f t="shared" si="25"/>
        <v>100</v>
      </c>
      <c r="I551" s="59"/>
    </row>
    <row r="552" spans="1:11" s="1" customFormat="1" ht="36">
      <c r="A552" s="3">
        <f t="shared" si="26"/>
        <v>539</v>
      </c>
      <c r="B552" s="19" t="s">
        <v>258</v>
      </c>
      <c r="C552" s="19" t="s">
        <v>333</v>
      </c>
      <c r="D552" s="3"/>
      <c r="E552" s="4" t="s">
        <v>281</v>
      </c>
      <c r="F552" s="15">
        <f>F553+F554+F555</f>
        <v>5180.799999999999</v>
      </c>
      <c r="G552" s="15">
        <f>G553+G554+G555</f>
        <v>5175</v>
      </c>
      <c r="H552" s="15">
        <f t="shared" si="25"/>
        <v>99.8880481778876</v>
      </c>
      <c r="I552" s="59"/>
      <c r="K552" s="1" t="s">
        <v>157</v>
      </c>
    </row>
    <row r="553" spans="1:9" s="1" customFormat="1" ht="12.75">
      <c r="A553" s="3">
        <f t="shared" si="26"/>
        <v>540</v>
      </c>
      <c r="B553" s="19" t="s">
        <v>258</v>
      </c>
      <c r="C553" s="19" t="s">
        <v>333</v>
      </c>
      <c r="D553" s="3">
        <v>244</v>
      </c>
      <c r="E553" s="4" t="s">
        <v>118</v>
      </c>
      <c r="F553" s="15">
        <v>4087.4</v>
      </c>
      <c r="G553" s="15">
        <v>4087.4</v>
      </c>
      <c r="H553" s="15">
        <f t="shared" si="25"/>
        <v>100</v>
      </c>
      <c r="I553" s="59"/>
    </row>
    <row r="554" spans="1:9" s="1" customFormat="1" ht="12.75">
      <c r="A554" s="3">
        <f t="shared" si="26"/>
        <v>541</v>
      </c>
      <c r="B554" s="19"/>
      <c r="C554" s="19"/>
      <c r="D554" s="3">
        <v>612</v>
      </c>
      <c r="E554" s="4" t="s">
        <v>332</v>
      </c>
      <c r="F554" s="15">
        <v>310.5</v>
      </c>
      <c r="G554" s="15">
        <v>304.7</v>
      </c>
      <c r="H554" s="15">
        <f t="shared" si="25"/>
        <v>98.13204508856683</v>
      </c>
      <c r="I554" s="59"/>
    </row>
    <row r="555" spans="1:9" s="1" customFormat="1" ht="12.75">
      <c r="A555" s="3">
        <f t="shared" si="26"/>
        <v>542</v>
      </c>
      <c r="B555" s="19"/>
      <c r="C555" s="19"/>
      <c r="D555" s="3">
        <v>622</v>
      </c>
      <c r="E555" s="4" t="s">
        <v>297</v>
      </c>
      <c r="F555" s="15">
        <v>782.9</v>
      </c>
      <c r="G555" s="15">
        <v>782.9</v>
      </c>
      <c r="H555" s="15">
        <f t="shared" si="25"/>
        <v>100</v>
      </c>
      <c r="I555" s="59"/>
    </row>
    <row r="556" spans="1:9" s="1" customFormat="1" ht="36">
      <c r="A556" s="3">
        <f t="shared" si="26"/>
        <v>543</v>
      </c>
      <c r="B556" s="19" t="s">
        <v>258</v>
      </c>
      <c r="C556" s="19" t="s">
        <v>215</v>
      </c>
      <c r="D556" s="3"/>
      <c r="E556" s="4" t="s">
        <v>281</v>
      </c>
      <c r="F556" s="15">
        <f>F557+F558+F559</f>
        <v>3673.8999999999996</v>
      </c>
      <c r="G556" s="15">
        <f>G557+G558+G559</f>
        <v>2912.5</v>
      </c>
      <c r="H556" s="15">
        <f t="shared" si="25"/>
        <v>79.27542938022266</v>
      </c>
      <c r="I556" s="59"/>
    </row>
    <row r="557" spans="1:9" s="1" customFormat="1" ht="12.75">
      <c r="A557" s="3">
        <f t="shared" si="26"/>
        <v>544</v>
      </c>
      <c r="B557" s="19" t="s">
        <v>258</v>
      </c>
      <c r="C557" s="19" t="s">
        <v>215</v>
      </c>
      <c r="D557" s="3">
        <v>244</v>
      </c>
      <c r="E557" s="4" t="s">
        <v>118</v>
      </c>
      <c r="F557" s="15">
        <v>2926.2</v>
      </c>
      <c r="G557" s="15">
        <v>2170.1</v>
      </c>
      <c r="H557" s="15">
        <f t="shared" si="25"/>
        <v>74.16102795434352</v>
      </c>
      <c r="I557" s="59"/>
    </row>
    <row r="558" spans="1:9" s="1" customFormat="1" ht="12.75">
      <c r="A558" s="3">
        <f t="shared" si="26"/>
        <v>545</v>
      </c>
      <c r="B558" s="19"/>
      <c r="C558" s="19"/>
      <c r="D558" s="3">
        <v>612</v>
      </c>
      <c r="E558" s="4" t="s">
        <v>332</v>
      </c>
      <c r="F558" s="15">
        <v>284.7</v>
      </c>
      <c r="G558" s="15">
        <v>279.4</v>
      </c>
      <c r="H558" s="15">
        <f t="shared" si="25"/>
        <v>98.13839128907622</v>
      </c>
      <c r="I558" s="59"/>
    </row>
    <row r="559" spans="1:9" s="1" customFormat="1" ht="12.75">
      <c r="A559" s="3">
        <f t="shared" si="26"/>
        <v>546</v>
      </c>
      <c r="B559" s="19"/>
      <c r="C559" s="19"/>
      <c r="D559" s="3">
        <v>622</v>
      </c>
      <c r="E559" s="4" t="s">
        <v>297</v>
      </c>
      <c r="F559" s="15">
        <v>463</v>
      </c>
      <c r="G559" s="15">
        <v>463</v>
      </c>
      <c r="H559" s="15">
        <f t="shared" si="25"/>
        <v>100</v>
      </c>
      <c r="I559" s="59"/>
    </row>
    <row r="560" spans="1:9" s="1" customFormat="1" ht="29.25" customHeight="1">
      <c r="A560" s="13">
        <f t="shared" si="26"/>
        <v>547</v>
      </c>
      <c r="B560" s="18" t="s">
        <v>258</v>
      </c>
      <c r="C560" s="18" t="s">
        <v>197</v>
      </c>
      <c r="D560" s="13"/>
      <c r="E560" s="14" t="s">
        <v>351</v>
      </c>
      <c r="F560" s="10">
        <f>F561</f>
        <v>654.8</v>
      </c>
      <c r="G560" s="10">
        <f>G561</f>
        <v>654.8</v>
      </c>
      <c r="H560" s="10">
        <f t="shared" si="25"/>
        <v>100</v>
      </c>
      <c r="I560" s="59"/>
    </row>
    <row r="561" spans="1:9" s="1" customFormat="1" ht="12.75">
      <c r="A561" s="3">
        <f t="shared" si="26"/>
        <v>548</v>
      </c>
      <c r="B561" s="19" t="s">
        <v>258</v>
      </c>
      <c r="C561" s="19" t="s">
        <v>198</v>
      </c>
      <c r="D561" s="3"/>
      <c r="E561" s="4" t="s">
        <v>41</v>
      </c>
      <c r="F561" s="15">
        <f>F562</f>
        <v>654.8</v>
      </c>
      <c r="G561" s="15">
        <f>G562</f>
        <v>654.8</v>
      </c>
      <c r="H561" s="15">
        <f t="shared" si="25"/>
        <v>100</v>
      </c>
      <c r="I561" s="59"/>
    </row>
    <row r="562" spans="1:9" s="1" customFormat="1" ht="22.5" customHeight="1">
      <c r="A562" s="3">
        <f t="shared" si="26"/>
        <v>549</v>
      </c>
      <c r="B562" s="19" t="s">
        <v>258</v>
      </c>
      <c r="C562" s="19" t="s">
        <v>198</v>
      </c>
      <c r="D562" s="3">
        <v>240</v>
      </c>
      <c r="E562" s="4" t="s">
        <v>68</v>
      </c>
      <c r="F562" s="15">
        <f>F563+F564</f>
        <v>654.8</v>
      </c>
      <c r="G562" s="15">
        <f>G563+G564</f>
        <v>654.8</v>
      </c>
      <c r="H562" s="15">
        <f t="shared" si="25"/>
        <v>100</v>
      </c>
      <c r="I562" s="59"/>
    </row>
    <row r="563" spans="1:9" s="1" customFormat="1" ht="24">
      <c r="A563" s="3">
        <f t="shared" si="26"/>
        <v>550</v>
      </c>
      <c r="B563" s="54"/>
      <c r="C563" s="54"/>
      <c r="D563" s="3">
        <v>242</v>
      </c>
      <c r="E563" s="4" t="s">
        <v>2</v>
      </c>
      <c r="F563" s="15">
        <v>268.3</v>
      </c>
      <c r="G563" s="15">
        <v>268.3</v>
      </c>
      <c r="H563" s="15">
        <f t="shared" si="25"/>
        <v>100</v>
      </c>
      <c r="I563" s="59"/>
    </row>
    <row r="564" spans="1:9" s="1" customFormat="1" ht="12.75">
      <c r="A564" s="3">
        <f t="shared" si="26"/>
        <v>551</v>
      </c>
      <c r="B564" s="54"/>
      <c r="C564" s="54"/>
      <c r="D564" s="3">
        <v>244</v>
      </c>
      <c r="E564" s="4" t="s">
        <v>118</v>
      </c>
      <c r="F564" s="15">
        <v>386.5</v>
      </c>
      <c r="G564" s="15">
        <v>386.5</v>
      </c>
      <c r="H564" s="15">
        <f t="shared" si="25"/>
        <v>100</v>
      </c>
      <c r="I564" s="59"/>
    </row>
    <row r="565" spans="1:9" s="1" customFormat="1" ht="12.75">
      <c r="A565" s="13">
        <f t="shared" si="26"/>
        <v>552</v>
      </c>
      <c r="B565" s="18" t="s">
        <v>259</v>
      </c>
      <c r="C565" s="18"/>
      <c r="D565" s="13"/>
      <c r="E565" s="14" t="s">
        <v>22</v>
      </c>
      <c r="F565" s="10">
        <f>F566</f>
        <v>12537.599999999999</v>
      </c>
      <c r="G565" s="10">
        <f>G566</f>
        <v>12232.3</v>
      </c>
      <c r="H565" s="10">
        <f t="shared" si="25"/>
        <v>97.5649247064829</v>
      </c>
      <c r="I565" s="59"/>
    </row>
    <row r="566" spans="1:9" s="1" customFormat="1" ht="24">
      <c r="A566" s="3">
        <f t="shared" si="26"/>
        <v>553</v>
      </c>
      <c r="B566" s="19" t="s">
        <v>259</v>
      </c>
      <c r="C566" s="19" t="s">
        <v>191</v>
      </c>
      <c r="D566" s="3"/>
      <c r="E566" s="4" t="s">
        <v>354</v>
      </c>
      <c r="F566" s="15">
        <f>F567+F573+F578</f>
        <v>12537.599999999999</v>
      </c>
      <c r="G566" s="15">
        <f>G567+G573+G578</f>
        <v>12232.3</v>
      </c>
      <c r="H566" s="15">
        <f aca="true" t="shared" si="27" ref="H566:H627">G566/F566*100</f>
        <v>97.5649247064829</v>
      </c>
      <c r="I566" s="59"/>
    </row>
    <row r="567" spans="1:9" s="27" customFormat="1" ht="24">
      <c r="A567" s="13">
        <f t="shared" si="26"/>
        <v>554</v>
      </c>
      <c r="B567" s="18" t="s">
        <v>259</v>
      </c>
      <c r="C567" s="18" t="s">
        <v>200</v>
      </c>
      <c r="D567" s="13"/>
      <c r="E567" s="14" t="s">
        <v>353</v>
      </c>
      <c r="F567" s="10">
        <f>F568</f>
        <v>1193.6</v>
      </c>
      <c r="G567" s="10">
        <f>G568</f>
        <v>1158.6999999999998</v>
      </c>
      <c r="H567" s="10">
        <f t="shared" si="27"/>
        <v>97.07607238605898</v>
      </c>
      <c r="I567" s="67"/>
    </row>
    <row r="568" spans="1:9" s="1" customFormat="1" ht="36">
      <c r="A568" s="3">
        <f t="shared" si="26"/>
        <v>555</v>
      </c>
      <c r="B568" s="19" t="s">
        <v>259</v>
      </c>
      <c r="C568" s="19" t="s">
        <v>527</v>
      </c>
      <c r="D568" s="3"/>
      <c r="E568" s="4" t="s">
        <v>528</v>
      </c>
      <c r="F568" s="15">
        <f>F569+F572</f>
        <v>1193.6</v>
      </c>
      <c r="G568" s="15">
        <f>G569+G572</f>
        <v>1158.6999999999998</v>
      </c>
      <c r="H568" s="15">
        <f t="shared" si="27"/>
        <v>97.07607238605898</v>
      </c>
      <c r="I568" s="59"/>
    </row>
    <row r="569" spans="1:9" s="1" customFormat="1" ht="12.75">
      <c r="A569" s="3">
        <f t="shared" si="26"/>
        <v>556</v>
      </c>
      <c r="B569" s="19" t="s">
        <v>259</v>
      </c>
      <c r="C569" s="19" t="s">
        <v>527</v>
      </c>
      <c r="D569" s="3">
        <v>110</v>
      </c>
      <c r="E569" s="4" t="s">
        <v>69</v>
      </c>
      <c r="F569" s="15">
        <f>F570+F571</f>
        <v>976.6</v>
      </c>
      <c r="G569" s="15">
        <f>G570+G571</f>
        <v>941.6999999999999</v>
      </c>
      <c r="H569" s="15">
        <f t="shared" si="27"/>
        <v>96.42637722711447</v>
      </c>
      <c r="I569" s="59"/>
    </row>
    <row r="570" spans="1:9" s="1" customFormat="1" ht="12.75">
      <c r="A570" s="3">
        <f t="shared" si="26"/>
        <v>557</v>
      </c>
      <c r="B570" s="19"/>
      <c r="C570" s="19"/>
      <c r="D570" s="3">
        <v>111</v>
      </c>
      <c r="E570" s="4" t="s">
        <v>89</v>
      </c>
      <c r="F570" s="15">
        <v>750.1</v>
      </c>
      <c r="G570" s="15">
        <v>723.3</v>
      </c>
      <c r="H570" s="15">
        <f t="shared" si="27"/>
        <v>96.42714304759365</v>
      </c>
      <c r="I570" s="59"/>
    </row>
    <row r="571" spans="1:9" s="1" customFormat="1" ht="24">
      <c r="A571" s="3">
        <f t="shared" si="26"/>
        <v>558</v>
      </c>
      <c r="B571" s="19"/>
      <c r="C571" s="19"/>
      <c r="D571" s="3">
        <v>119</v>
      </c>
      <c r="E571" s="4" t="s">
        <v>91</v>
      </c>
      <c r="F571" s="15">
        <v>226.5</v>
      </c>
      <c r="G571" s="15">
        <v>218.4</v>
      </c>
      <c r="H571" s="15">
        <f t="shared" si="27"/>
        <v>96.42384105960265</v>
      </c>
      <c r="I571" s="59"/>
    </row>
    <row r="572" spans="1:9" s="1" customFormat="1" ht="12.75">
      <c r="A572" s="3">
        <f t="shared" si="26"/>
        <v>559</v>
      </c>
      <c r="B572" s="19"/>
      <c r="C572" s="19"/>
      <c r="D572" s="3">
        <v>622</v>
      </c>
      <c r="E572" s="4" t="s">
        <v>297</v>
      </c>
      <c r="F572" s="15">
        <v>217</v>
      </c>
      <c r="G572" s="15">
        <v>217</v>
      </c>
      <c r="H572" s="15">
        <f t="shared" si="27"/>
        <v>100</v>
      </c>
      <c r="I572" s="59"/>
    </row>
    <row r="573" spans="1:9" s="1" customFormat="1" ht="27.75" customHeight="1">
      <c r="A573" s="13">
        <f t="shared" si="26"/>
        <v>560</v>
      </c>
      <c r="B573" s="18" t="s">
        <v>259</v>
      </c>
      <c r="C573" s="18" t="s">
        <v>205</v>
      </c>
      <c r="D573" s="13"/>
      <c r="E573" s="14" t="s">
        <v>355</v>
      </c>
      <c r="F573" s="10">
        <f>F574</f>
        <v>34</v>
      </c>
      <c r="G573" s="10">
        <f>G574</f>
        <v>34</v>
      </c>
      <c r="H573" s="10">
        <f t="shared" si="27"/>
        <v>100</v>
      </c>
      <c r="I573" s="59"/>
    </row>
    <row r="574" spans="1:9" s="1" customFormat="1" ht="63.75" customHeight="1">
      <c r="A574" s="3">
        <f t="shared" si="26"/>
        <v>561</v>
      </c>
      <c r="B574" s="19" t="s">
        <v>259</v>
      </c>
      <c r="C574" s="19" t="s">
        <v>214</v>
      </c>
      <c r="D574" s="3"/>
      <c r="E574" s="4" t="s">
        <v>280</v>
      </c>
      <c r="F574" s="15">
        <f>F575</f>
        <v>34</v>
      </c>
      <c r="G574" s="15">
        <f>G575</f>
        <v>34</v>
      </c>
      <c r="H574" s="15">
        <f t="shared" si="27"/>
        <v>100</v>
      </c>
      <c r="I574" s="59"/>
    </row>
    <row r="575" spans="1:9" s="1" customFormat="1" ht="14.25" customHeight="1">
      <c r="A575" s="3">
        <f t="shared" si="26"/>
        <v>562</v>
      </c>
      <c r="B575" s="19" t="s">
        <v>259</v>
      </c>
      <c r="C575" s="19" t="s">
        <v>214</v>
      </c>
      <c r="D575" s="3">
        <v>240</v>
      </c>
      <c r="E575" s="4" t="s">
        <v>68</v>
      </c>
      <c r="F575" s="15">
        <f>F576+F577</f>
        <v>34</v>
      </c>
      <c r="G575" s="15">
        <f>G576+G577</f>
        <v>34</v>
      </c>
      <c r="H575" s="15">
        <f t="shared" si="27"/>
        <v>100</v>
      </c>
      <c r="I575" s="59"/>
    </row>
    <row r="576" spans="1:9" s="1" customFormat="1" ht="15" customHeight="1">
      <c r="A576" s="3">
        <f t="shared" si="26"/>
        <v>563</v>
      </c>
      <c r="B576" s="19"/>
      <c r="C576" s="19"/>
      <c r="D576" s="3">
        <v>242</v>
      </c>
      <c r="E576" s="4" t="s">
        <v>2</v>
      </c>
      <c r="F576" s="15">
        <v>17.4</v>
      </c>
      <c r="G576" s="15">
        <v>17.4</v>
      </c>
      <c r="H576" s="15">
        <f t="shared" si="27"/>
        <v>100</v>
      </c>
      <c r="I576" s="59"/>
    </row>
    <row r="577" spans="1:9" s="1" customFormat="1" ht="12.75">
      <c r="A577" s="3">
        <f t="shared" si="26"/>
        <v>564</v>
      </c>
      <c r="B577" s="19"/>
      <c r="C577" s="19"/>
      <c r="D577" s="3">
        <v>244</v>
      </c>
      <c r="E577" s="4" t="s">
        <v>118</v>
      </c>
      <c r="F577" s="15">
        <v>16.6</v>
      </c>
      <c r="G577" s="15">
        <v>16.6</v>
      </c>
      <c r="H577" s="15">
        <f t="shared" si="27"/>
        <v>100</v>
      </c>
      <c r="I577" s="59"/>
    </row>
    <row r="578" spans="1:9" s="1" customFormat="1" ht="25.5" customHeight="1">
      <c r="A578" s="13">
        <f t="shared" si="26"/>
        <v>565</v>
      </c>
      <c r="B578" s="18" t="s">
        <v>259</v>
      </c>
      <c r="C578" s="18" t="s">
        <v>216</v>
      </c>
      <c r="D578" s="13"/>
      <c r="E578" s="14" t="s">
        <v>356</v>
      </c>
      <c r="F578" s="10">
        <f>F579+F587+F596+F604+F607</f>
        <v>11309.999999999998</v>
      </c>
      <c r="G578" s="10">
        <f>G579+G587+G596+G604+G607</f>
        <v>11039.599999999999</v>
      </c>
      <c r="H578" s="10">
        <f t="shared" si="27"/>
        <v>97.60919540229885</v>
      </c>
      <c r="I578" s="59"/>
    </row>
    <row r="579" spans="1:9" s="1" customFormat="1" ht="24">
      <c r="A579" s="3">
        <f t="shared" si="26"/>
        <v>566</v>
      </c>
      <c r="B579" s="19" t="s">
        <v>259</v>
      </c>
      <c r="C579" s="19" t="s">
        <v>217</v>
      </c>
      <c r="D579" s="3"/>
      <c r="E579" s="4" t="s">
        <v>36</v>
      </c>
      <c r="F579" s="15">
        <f>F580+F584</f>
        <v>3757.2</v>
      </c>
      <c r="G579" s="15">
        <f>G580+G584</f>
        <v>3733.7999999999997</v>
      </c>
      <c r="H579" s="15">
        <f t="shared" si="27"/>
        <v>99.37719578409454</v>
      </c>
      <c r="I579" s="59"/>
    </row>
    <row r="580" spans="1:9" s="1" customFormat="1" ht="24">
      <c r="A580" s="3">
        <f t="shared" si="26"/>
        <v>567</v>
      </c>
      <c r="B580" s="19" t="s">
        <v>259</v>
      </c>
      <c r="C580" s="19" t="s">
        <v>217</v>
      </c>
      <c r="D580" s="3">
        <v>120</v>
      </c>
      <c r="E580" s="4" t="s">
        <v>67</v>
      </c>
      <c r="F580" s="15">
        <f>F581+F583+F582</f>
        <v>3422.5</v>
      </c>
      <c r="G580" s="15">
        <f>G581+G583+G582</f>
        <v>3416.2999999999997</v>
      </c>
      <c r="H580" s="15">
        <f t="shared" si="27"/>
        <v>99.81884587289991</v>
      </c>
      <c r="I580" s="59"/>
    </row>
    <row r="581" spans="1:9" s="1" customFormat="1" ht="12.75">
      <c r="A581" s="3">
        <f t="shared" si="26"/>
        <v>568</v>
      </c>
      <c r="B581" s="19"/>
      <c r="C581" s="19"/>
      <c r="D581" s="3">
        <v>121</v>
      </c>
      <c r="E581" s="4" t="s">
        <v>109</v>
      </c>
      <c r="F581" s="15">
        <v>2627.5</v>
      </c>
      <c r="G581" s="15">
        <v>2627.5</v>
      </c>
      <c r="H581" s="15">
        <f t="shared" si="27"/>
        <v>100</v>
      </c>
      <c r="I581" s="59"/>
    </row>
    <row r="582" spans="1:9" s="1" customFormat="1" ht="24">
      <c r="A582" s="3">
        <f t="shared" si="26"/>
        <v>569</v>
      </c>
      <c r="B582" s="19"/>
      <c r="C582" s="19"/>
      <c r="D582" s="3">
        <v>122</v>
      </c>
      <c r="E582" s="25" t="s">
        <v>141</v>
      </c>
      <c r="F582" s="15">
        <v>6.3</v>
      </c>
      <c r="G582" s="15">
        <v>3.1</v>
      </c>
      <c r="H582" s="15">
        <f t="shared" si="27"/>
        <v>49.20634920634921</v>
      </c>
      <c r="I582" s="59"/>
    </row>
    <row r="583" spans="1:9" s="1" customFormat="1" ht="36">
      <c r="A583" s="3">
        <f t="shared" si="26"/>
        <v>570</v>
      </c>
      <c r="B583" s="19"/>
      <c r="C583" s="19"/>
      <c r="D583" s="3">
        <v>129</v>
      </c>
      <c r="E583" s="4" t="s">
        <v>88</v>
      </c>
      <c r="F583" s="15">
        <v>788.7</v>
      </c>
      <c r="G583" s="15">
        <v>785.7</v>
      </c>
      <c r="H583" s="15">
        <f t="shared" si="27"/>
        <v>99.61962723469</v>
      </c>
      <c r="I583" s="59"/>
    </row>
    <row r="584" spans="1:9" s="1" customFormat="1" ht="24">
      <c r="A584" s="3">
        <f t="shared" si="26"/>
        <v>571</v>
      </c>
      <c r="B584" s="19"/>
      <c r="C584" s="19"/>
      <c r="D584" s="3">
        <v>240</v>
      </c>
      <c r="E584" s="4" t="s">
        <v>68</v>
      </c>
      <c r="F584" s="15">
        <f>F585+F586</f>
        <v>334.7</v>
      </c>
      <c r="G584" s="15">
        <f>G585+G586</f>
        <v>317.5</v>
      </c>
      <c r="H584" s="15">
        <f t="shared" si="27"/>
        <v>94.86106961458023</v>
      </c>
      <c r="I584" s="59"/>
    </row>
    <row r="585" spans="1:9" s="1" customFormat="1" ht="24">
      <c r="A585" s="3">
        <f t="shared" si="26"/>
        <v>572</v>
      </c>
      <c r="B585" s="19"/>
      <c r="C585" s="19"/>
      <c r="D585" s="3">
        <v>242</v>
      </c>
      <c r="E585" s="4" t="s">
        <v>2</v>
      </c>
      <c r="F585" s="15">
        <v>48.4</v>
      </c>
      <c r="G585" s="15">
        <v>48.4</v>
      </c>
      <c r="H585" s="15">
        <f t="shared" si="27"/>
        <v>100</v>
      </c>
      <c r="I585" s="59"/>
    </row>
    <row r="586" spans="1:9" s="1" customFormat="1" ht="12.75">
      <c r="A586" s="3">
        <f t="shared" si="26"/>
        <v>573</v>
      </c>
      <c r="B586" s="19"/>
      <c r="C586" s="19"/>
      <c r="D586" s="3">
        <v>244</v>
      </c>
      <c r="E586" s="4" t="s">
        <v>118</v>
      </c>
      <c r="F586" s="15">
        <v>286.3</v>
      </c>
      <c r="G586" s="15">
        <v>269.1</v>
      </c>
      <c r="H586" s="15">
        <f t="shared" si="27"/>
        <v>93.99231575270696</v>
      </c>
      <c r="I586" s="59"/>
    </row>
    <row r="587" spans="1:9" s="1" customFormat="1" ht="12.75">
      <c r="A587" s="3">
        <f t="shared" si="26"/>
        <v>574</v>
      </c>
      <c r="B587" s="19" t="s">
        <v>259</v>
      </c>
      <c r="C587" s="19" t="s">
        <v>218</v>
      </c>
      <c r="D587" s="3"/>
      <c r="E587" s="4" t="s">
        <v>65</v>
      </c>
      <c r="F587" s="15">
        <f>F588+F591+F595</f>
        <v>3956.8999999999996</v>
      </c>
      <c r="G587" s="15">
        <f>G588+G591+G595</f>
        <v>3790.5</v>
      </c>
      <c r="H587" s="15">
        <f t="shared" si="27"/>
        <v>95.7946877606207</v>
      </c>
      <c r="I587" s="59"/>
    </row>
    <row r="588" spans="1:9" s="1" customFormat="1" ht="12.75">
      <c r="A588" s="3">
        <f t="shared" si="26"/>
        <v>575</v>
      </c>
      <c r="B588" s="19" t="s">
        <v>259</v>
      </c>
      <c r="C588" s="19" t="s">
        <v>218</v>
      </c>
      <c r="D588" s="3">
        <v>110</v>
      </c>
      <c r="E588" s="4" t="s">
        <v>69</v>
      </c>
      <c r="F588" s="15">
        <f>F589+F590</f>
        <v>2863.2</v>
      </c>
      <c r="G588" s="15">
        <f>G589+G590</f>
        <v>2859.5</v>
      </c>
      <c r="H588" s="15">
        <f t="shared" si="27"/>
        <v>99.87077395920649</v>
      </c>
      <c r="I588" s="59"/>
    </row>
    <row r="589" spans="1:9" s="1" customFormat="1" ht="12.75">
      <c r="A589" s="3">
        <f t="shared" si="26"/>
        <v>576</v>
      </c>
      <c r="B589" s="19"/>
      <c r="C589" s="19"/>
      <c r="D589" s="3">
        <v>111</v>
      </c>
      <c r="E589" s="4" t="s">
        <v>89</v>
      </c>
      <c r="F589" s="15">
        <v>2199.1</v>
      </c>
      <c r="G589" s="15">
        <v>2199.1</v>
      </c>
      <c r="H589" s="15">
        <f t="shared" si="27"/>
        <v>100</v>
      </c>
      <c r="I589" s="59"/>
    </row>
    <row r="590" spans="1:9" s="1" customFormat="1" ht="24">
      <c r="A590" s="3">
        <f t="shared" si="26"/>
        <v>577</v>
      </c>
      <c r="B590" s="19"/>
      <c r="C590" s="19"/>
      <c r="D590" s="3">
        <v>119</v>
      </c>
      <c r="E590" s="4" t="s">
        <v>91</v>
      </c>
      <c r="F590" s="15">
        <v>664.1</v>
      </c>
      <c r="G590" s="15">
        <v>660.4</v>
      </c>
      <c r="H590" s="15">
        <f t="shared" si="27"/>
        <v>99.44285499171811</v>
      </c>
      <c r="I590" s="59"/>
    </row>
    <row r="591" spans="1:9" s="1" customFormat="1" ht="24">
      <c r="A591" s="3">
        <f t="shared" si="26"/>
        <v>578</v>
      </c>
      <c r="B591" s="19"/>
      <c r="C591" s="19"/>
      <c r="D591" s="3">
        <v>240</v>
      </c>
      <c r="E591" s="4" t="s">
        <v>68</v>
      </c>
      <c r="F591" s="15">
        <f>F592+F593+F594</f>
        <v>1092.7</v>
      </c>
      <c r="G591" s="15">
        <f>G592+G593+G594</f>
        <v>931</v>
      </c>
      <c r="H591" s="15">
        <f t="shared" si="27"/>
        <v>85.20179372197309</v>
      </c>
      <c r="I591" s="59"/>
    </row>
    <row r="592" spans="1:9" s="1" customFormat="1" ht="24">
      <c r="A592" s="3">
        <f t="shared" si="26"/>
        <v>579</v>
      </c>
      <c r="B592" s="19"/>
      <c r="C592" s="19"/>
      <c r="D592" s="3">
        <v>242</v>
      </c>
      <c r="E592" s="4" t="s">
        <v>2</v>
      </c>
      <c r="F592" s="15">
        <v>543.8</v>
      </c>
      <c r="G592" s="15">
        <v>419.4</v>
      </c>
      <c r="H592" s="15">
        <f t="shared" si="27"/>
        <v>77.12394262596544</v>
      </c>
      <c r="I592" s="59"/>
    </row>
    <row r="593" spans="1:9" s="1" customFormat="1" ht="12.75">
      <c r="A593" s="3">
        <f t="shared" si="26"/>
        <v>580</v>
      </c>
      <c r="B593" s="19"/>
      <c r="C593" s="19"/>
      <c r="D593" s="3">
        <v>244</v>
      </c>
      <c r="E593" s="4" t="s">
        <v>118</v>
      </c>
      <c r="F593" s="15">
        <v>506.5</v>
      </c>
      <c r="G593" s="15">
        <v>502.3</v>
      </c>
      <c r="H593" s="15">
        <f t="shared" si="27"/>
        <v>99.17077986179665</v>
      </c>
      <c r="I593" s="59"/>
    </row>
    <row r="594" spans="1:9" s="1" customFormat="1" ht="12.75">
      <c r="A594" s="3">
        <f t="shared" si="26"/>
        <v>581</v>
      </c>
      <c r="B594" s="19"/>
      <c r="C594" s="19"/>
      <c r="D594" s="3">
        <v>247</v>
      </c>
      <c r="E594" s="4" t="s">
        <v>305</v>
      </c>
      <c r="F594" s="15">
        <v>42.4</v>
      </c>
      <c r="G594" s="15">
        <v>9.3</v>
      </c>
      <c r="H594" s="15">
        <f t="shared" si="27"/>
        <v>21.933962264150946</v>
      </c>
      <c r="I594" s="59"/>
    </row>
    <row r="595" spans="1:9" s="1" customFormat="1" ht="12.75">
      <c r="A595" s="3">
        <f t="shared" si="26"/>
        <v>582</v>
      </c>
      <c r="B595" s="19"/>
      <c r="C595" s="19"/>
      <c r="D595" s="3">
        <v>851</v>
      </c>
      <c r="E595" s="4" t="s">
        <v>39</v>
      </c>
      <c r="F595" s="15">
        <v>1</v>
      </c>
      <c r="G595" s="15">
        <v>0</v>
      </c>
      <c r="H595" s="15">
        <f t="shared" si="27"/>
        <v>0</v>
      </c>
      <c r="I595" s="59"/>
    </row>
    <row r="596" spans="1:9" s="1" customFormat="1" ht="12.75">
      <c r="A596" s="3">
        <f t="shared" si="26"/>
        <v>583</v>
      </c>
      <c r="B596" s="19" t="s">
        <v>259</v>
      </c>
      <c r="C596" s="19" t="s">
        <v>219</v>
      </c>
      <c r="D596" s="3"/>
      <c r="E596" s="4" t="s">
        <v>52</v>
      </c>
      <c r="F596" s="15">
        <f>F597+F601</f>
        <v>3322.6</v>
      </c>
      <c r="G596" s="15">
        <f>G597+G601</f>
        <v>3271.9</v>
      </c>
      <c r="H596" s="15">
        <f t="shared" si="27"/>
        <v>98.47408655871908</v>
      </c>
      <c r="I596" s="59"/>
    </row>
    <row r="597" spans="1:9" s="1" customFormat="1" ht="12.75">
      <c r="A597" s="3">
        <f t="shared" si="26"/>
        <v>584</v>
      </c>
      <c r="B597" s="19" t="s">
        <v>259</v>
      </c>
      <c r="C597" s="19" t="s">
        <v>219</v>
      </c>
      <c r="D597" s="3">
        <v>110</v>
      </c>
      <c r="E597" s="4" t="s">
        <v>69</v>
      </c>
      <c r="F597" s="15">
        <f>F598+F600+F599</f>
        <v>2897.7999999999997</v>
      </c>
      <c r="G597" s="15">
        <f>G598+G600+G599</f>
        <v>2894.9</v>
      </c>
      <c r="H597" s="15">
        <f t="shared" si="27"/>
        <v>99.89992408033682</v>
      </c>
      <c r="I597" s="59"/>
    </row>
    <row r="598" spans="1:9" s="1" customFormat="1" ht="12.75">
      <c r="A598" s="3">
        <f t="shared" si="26"/>
        <v>585</v>
      </c>
      <c r="B598" s="19"/>
      <c r="C598" s="19"/>
      <c r="D598" s="3">
        <v>111</v>
      </c>
      <c r="E598" s="4" t="s">
        <v>89</v>
      </c>
      <c r="F598" s="15">
        <v>2237</v>
      </c>
      <c r="G598" s="15">
        <v>2237</v>
      </c>
      <c r="H598" s="15">
        <f t="shared" si="27"/>
        <v>100</v>
      </c>
      <c r="I598" s="59"/>
    </row>
    <row r="599" spans="1:9" s="1" customFormat="1" ht="24">
      <c r="A599" s="3">
        <f t="shared" si="26"/>
        <v>586</v>
      </c>
      <c r="B599" s="19"/>
      <c r="C599" s="19"/>
      <c r="D599" s="3">
        <v>112</v>
      </c>
      <c r="E599" s="4" t="s">
        <v>105</v>
      </c>
      <c r="F599" s="15">
        <v>0.6</v>
      </c>
      <c r="G599" s="15">
        <v>0.4</v>
      </c>
      <c r="H599" s="15">
        <f t="shared" si="27"/>
        <v>66.66666666666667</v>
      </c>
      <c r="I599" s="59"/>
    </row>
    <row r="600" spans="1:9" s="1" customFormat="1" ht="24">
      <c r="A600" s="3">
        <f t="shared" si="26"/>
        <v>587</v>
      </c>
      <c r="B600" s="19"/>
      <c r="C600" s="19"/>
      <c r="D600" s="3">
        <v>119</v>
      </c>
      <c r="E600" s="4" t="s">
        <v>91</v>
      </c>
      <c r="F600" s="15">
        <v>660.2</v>
      </c>
      <c r="G600" s="15">
        <v>657.5</v>
      </c>
      <c r="H600" s="15">
        <f t="shared" si="27"/>
        <v>99.59103302029688</v>
      </c>
      <c r="I600" s="59"/>
    </row>
    <row r="601" spans="1:9" s="1" customFormat="1" ht="24">
      <c r="A601" s="3">
        <f t="shared" si="26"/>
        <v>588</v>
      </c>
      <c r="B601" s="19"/>
      <c r="C601" s="19"/>
      <c r="D601" s="3">
        <v>240</v>
      </c>
      <c r="E601" s="4" t="s">
        <v>68</v>
      </c>
      <c r="F601" s="15">
        <f>F602+F603</f>
        <v>424.8</v>
      </c>
      <c r="G601" s="15">
        <f>G602+G603</f>
        <v>377</v>
      </c>
      <c r="H601" s="15">
        <f t="shared" si="27"/>
        <v>88.74764595103578</v>
      </c>
      <c r="I601" s="59"/>
    </row>
    <row r="602" spans="1:9" s="1" customFormat="1" ht="24">
      <c r="A602" s="3">
        <f t="shared" si="26"/>
        <v>589</v>
      </c>
      <c r="B602" s="19"/>
      <c r="C602" s="19"/>
      <c r="D602" s="3">
        <v>242</v>
      </c>
      <c r="E602" s="4" t="s">
        <v>2</v>
      </c>
      <c r="F602" s="15">
        <v>337.5</v>
      </c>
      <c r="G602" s="15">
        <v>301.9</v>
      </c>
      <c r="H602" s="15">
        <f t="shared" si="27"/>
        <v>89.45185185185184</v>
      </c>
      <c r="I602" s="59"/>
    </row>
    <row r="603" spans="1:9" s="1" customFormat="1" ht="12.75">
      <c r="A603" s="3">
        <f t="shared" si="26"/>
        <v>590</v>
      </c>
      <c r="B603" s="19"/>
      <c r="C603" s="19"/>
      <c r="D603" s="3">
        <v>244</v>
      </c>
      <c r="E603" s="4" t="s">
        <v>118</v>
      </c>
      <c r="F603" s="15">
        <v>87.3</v>
      </c>
      <c r="G603" s="15">
        <v>75.1</v>
      </c>
      <c r="H603" s="15">
        <f t="shared" si="27"/>
        <v>86.02520045819014</v>
      </c>
      <c r="I603" s="59"/>
    </row>
    <row r="604" spans="1:9" s="1" customFormat="1" ht="48">
      <c r="A604" s="3">
        <f t="shared" si="26"/>
        <v>591</v>
      </c>
      <c r="B604" s="19" t="s">
        <v>259</v>
      </c>
      <c r="C604" s="19" t="s">
        <v>220</v>
      </c>
      <c r="D604" s="3"/>
      <c r="E604" s="4" t="s">
        <v>53</v>
      </c>
      <c r="F604" s="15">
        <f>SUM(F605:F606)</f>
        <v>242.8</v>
      </c>
      <c r="G604" s="15">
        <f>SUM(G605:G606)</f>
        <v>222.4</v>
      </c>
      <c r="H604" s="15">
        <f t="shared" si="27"/>
        <v>91.59802306425041</v>
      </c>
      <c r="I604" s="59"/>
    </row>
    <row r="605" spans="1:9" s="1" customFormat="1" ht="12.75">
      <c r="A605" s="3">
        <f t="shared" si="26"/>
        <v>592</v>
      </c>
      <c r="B605" s="19" t="s">
        <v>259</v>
      </c>
      <c r="C605" s="19" t="s">
        <v>220</v>
      </c>
      <c r="D605" s="3">
        <v>244</v>
      </c>
      <c r="E605" s="4" t="s">
        <v>118</v>
      </c>
      <c r="F605" s="15">
        <v>182.8</v>
      </c>
      <c r="G605" s="15">
        <v>162.4</v>
      </c>
      <c r="H605" s="15">
        <f t="shared" si="27"/>
        <v>88.8402625820569</v>
      </c>
      <c r="I605" s="59"/>
    </row>
    <row r="606" spans="1:9" s="1" customFormat="1" ht="12.75">
      <c r="A606" s="3">
        <f t="shared" si="26"/>
        <v>593</v>
      </c>
      <c r="B606" s="19"/>
      <c r="C606" s="19"/>
      <c r="D606" s="3">
        <v>350</v>
      </c>
      <c r="E606" s="4" t="s">
        <v>99</v>
      </c>
      <c r="F606" s="15">
        <v>60</v>
      </c>
      <c r="G606" s="15">
        <v>60</v>
      </c>
      <c r="H606" s="15">
        <f t="shared" si="27"/>
        <v>100</v>
      </c>
      <c r="I606" s="59"/>
    </row>
    <row r="607" spans="1:9" s="1" customFormat="1" ht="60">
      <c r="A607" s="3">
        <f aca="true" t="shared" si="28" ref="A607:A672">A606+1</f>
        <v>594</v>
      </c>
      <c r="B607" s="19" t="s">
        <v>259</v>
      </c>
      <c r="C607" s="19" t="s">
        <v>498</v>
      </c>
      <c r="D607" s="3"/>
      <c r="E607" s="50" t="s">
        <v>476</v>
      </c>
      <c r="F607" s="15">
        <f>F608+F611</f>
        <v>30.5</v>
      </c>
      <c r="G607" s="15">
        <f>G608+G611</f>
        <v>21</v>
      </c>
      <c r="H607" s="15">
        <f t="shared" si="27"/>
        <v>68.85245901639344</v>
      </c>
      <c r="I607" s="59"/>
    </row>
    <row r="608" spans="1:9" s="1" customFormat="1" ht="12.75">
      <c r="A608" s="3">
        <f t="shared" si="28"/>
        <v>595</v>
      </c>
      <c r="B608" s="19"/>
      <c r="C608" s="19"/>
      <c r="D608" s="3">
        <v>110</v>
      </c>
      <c r="E608" s="50" t="s">
        <v>69</v>
      </c>
      <c r="F608" s="15">
        <f>F609+F610</f>
        <v>19</v>
      </c>
      <c r="G608" s="15">
        <f>G609+G610</f>
        <v>12.6</v>
      </c>
      <c r="H608" s="15">
        <f t="shared" si="27"/>
        <v>66.3157894736842</v>
      </c>
      <c r="I608" s="59"/>
    </row>
    <row r="609" spans="1:9" s="1" customFormat="1" ht="12.75">
      <c r="A609" s="3">
        <f t="shared" si="28"/>
        <v>596</v>
      </c>
      <c r="B609" s="19"/>
      <c r="C609" s="19"/>
      <c r="D609" s="3">
        <v>111</v>
      </c>
      <c r="E609" s="50" t="s">
        <v>89</v>
      </c>
      <c r="F609" s="15">
        <v>14.6</v>
      </c>
      <c r="G609" s="15">
        <v>9.7</v>
      </c>
      <c r="H609" s="15">
        <f t="shared" si="27"/>
        <v>66.43835616438356</v>
      </c>
      <c r="I609" s="59"/>
    </row>
    <row r="610" spans="1:9" s="1" customFormat="1" ht="24">
      <c r="A610" s="3">
        <f t="shared" si="28"/>
        <v>597</v>
      </c>
      <c r="B610" s="19"/>
      <c r="C610" s="19"/>
      <c r="D610" s="3">
        <v>119</v>
      </c>
      <c r="E610" s="50" t="s">
        <v>91</v>
      </c>
      <c r="F610" s="15">
        <v>4.4</v>
      </c>
      <c r="G610" s="15">
        <v>2.9</v>
      </c>
      <c r="H610" s="15">
        <f t="shared" si="27"/>
        <v>65.9090909090909</v>
      </c>
      <c r="I610" s="59"/>
    </row>
    <row r="611" spans="1:9" s="1" customFormat="1" ht="15" customHeight="1">
      <c r="A611" s="3">
        <f t="shared" si="28"/>
        <v>598</v>
      </c>
      <c r="B611" s="19"/>
      <c r="C611" s="19"/>
      <c r="D611" s="3">
        <v>120</v>
      </c>
      <c r="E611" s="4" t="s">
        <v>477</v>
      </c>
      <c r="F611" s="15">
        <f>F612+F613</f>
        <v>11.5</v>
      </c>
      <c r="G611" s="15">
        <f>G612+G613</f>
        <v>8.4</v>
      </c>
      <c r="H611" s="15">
        <f t="shared" si="27"/>
        <v>73.04347826086956</v>
      </c>
      <c r="I611" s="59"/>
    </row>
    <row r="612" spans="1:9" s="1" customFormat="1" ht="12.75">
      <c r="A612" s="3">
        <f t="shared" si="28"/>
        <v>599</v>
      </c>
      <c r="B612" s="19"/>
      <c r="C612" s="19"/>
      <c r="D612" s="3">
        <v>121</v>
      </c>
      <c r="E612" s="4" t="s">
        <v>109</v>
      </c>
      <c r="F612" s="15">
        <v>8.8</v>
      </c>
      <c r="G612" s="15">
        <v>6.4</v>
      </c>
      <c r="H612" s="15">
        <f t="shared" si="27"/>
        <v>72.72727272727273</v>
      </c>
      <c r="I612" s="59"/>
    </row>
    <row r="613" spans="1:9" s="1" customFormat="1" ht="36">
      <c r="A613" s="3">
        <f t="shared" si="28"/>
        <v>600</v>
      </c>
      <c r="B613" s="19"/>
      <c r="C613" s="19"/>
      <c r="D613" s="3">
        <v>129</v>
      </c>
      <c r="E613" s="4" t="s">
        <v>88</v>
      </c>
      <c r="F613" s="15">
        <v>2.7</v>
      </c>
      <c r="G613" s="15">
        <v>2</v>
      </c>
      <c r="H613" s="15">
        <f t="shared" si="27"/>
        <v>74.07407407407408</v>
      </c>
      <c r="I613" s="59"/>
    </row>
    <row r="614" spans="1:9" ht="12.75">
      <c r="A614" s="13">
        <f t="shared" si="28"/>
        <v>601</v>
      </c>
      <c r="B614" s="18" t="s">
        <v>260</v>
      </c>
      <c r="C614" s="18"/>
      <c r="D614" s="13"/>
      <c r="E614" s="13" t="s">
        <v>23</v>
      </c>
      <c r="F614" s="10">
        <f aca="true" t="shared" si="29" ref="F614:G616">F615</f>
        <v>7626.8</v>
      </c>
      <c r="G614" s="10">
        <f t="shared" si="29"/>
        <v>7595.8</v>
      </c>
      <c r="H614" s="10">
        <f t="shared" si="27"/>
        <v>99.59353857450046</v>
      </c>
      <c r="I614" s="66"/>
    </row>
    <row r="615" spans="1:9" ht="12.75">
      <c r="A615" s="13">
        <f t="shared" si="28"/>
        <v>602</v>
      </c>
      <c r="B615" s="18" t="s">
        <v>261</v>
      </c>
      <c r="C615" s="18"/>
      <c r="D615" s="13"/>
      <c r="E615" s="14" t="s">
        <v>24</v>
      </c>
      <c r="F615" s="10">
        <f t="shared" si="29"/>
        <v>7626.8</v>
      </c>
      <c r="G615" s="10">
        <f t="shared" si="29"/>
        <v>7595.8</v>
      </c>
      <c r="H615" s="10">
        <f t="shared" si="27"/>
        <v>99.59353857450046</v>
      </c>
      <c r="I615" s="66"/>
    </row>
    <row r="616" spans="1:9" ht="24">
      <c r="A616" s="3">
        <f t="shared" si="28"/>
        <v>603</v>
      </c>
      <c r="B616" s="19" t="s">
        <v>261</v>
      </c>
      <c r="C616" s="19" t="s">
        <v>161</v>
      </c>
      <c r="D616" s="3"/>
      <c r="E616" s="4" t="s">
        <v>339</v>
      </c>
      <c r="F616" s="15">
        <f t="shared" si="29"/>
        <v>7626.8</v>
      </c>
      <c r="G616" s="15">
        <f t="shared" si="29"/>
        <v>7595.8</v>
      </c>
      <c r="H616" s="15">
        <f t="shared" si="27"/>
        <v>99.59353857450046</v>
      </c>
      <c r="I616" s="66"/>
    </row>
    <row r="617" spans="1:9" ht="24">
      <c r="A617" s="13">
        <f t="shared" si="28"/>
        <v>604</v>
      </c>
      <c r="B617" s="18" t="s">
        <v>261</v>
      </c>
      <c r="C617" s="18" t="s">
        <v>221</v>
      </c>
      <c r="D617" s="3"/>
      <c r="E617" s="14" t="s">
        <v>357</v>
      </c>
      <c r="F617" s="10">
        <f>F618+F620+F622+F624+F626+F628+F630+F632+F634</f>
        <v>7626.8</v>
      </c>
      <c r="G617" s="10">
        <f>G618+G620+G622+G624+G626+G628+G630+G632+G634</f>
        <v>7595.8</v>
      </c>
      <c r="H617" s="10">
        <f t="shared" si="27"/>
        <v>99.59353857450046</v>
      </c>
      <c r="I617" s="66"/>
    </row>
    <row r="618" spans="1:8" ht="12.75">
      <c r="A618" s="3">
        <f t="shared" si="28"/>
        <v>605</v>
      </c>
      <c r="B618" s="19" t="s">
        <v>261</v>
      </c>
      <c r="C618" s="19" t="s">
        <v>222</v>
      </c>
      <c r="D618" s="13"/>
      <c r="E618" s="4" t="s">
        <v>81</v>
      </c>
      <c r="F618" s="15">
        <f>F619</f>
        <v>678.1</v>
      </c>
      <c r="G618" s="15">
        <f>G619</f>
        <v>662.1</v>
      </c>
      <c r="H618" s="15">
        <f t="shared" si="27"/>
        <v>97.64046600796343</v>
      </c>
    </row>
    <row r="619" spans="1:8" ht="12.75">
      <c r="A619" s="3">
        <f t="shared" si="28"/>
        <v>606</v>
      </c>
      <c r="B619" s="19" t="s">
        <v>261</v>
      </c>
      <c r="C619" s="19" t="s">
        <v>222</v>
      </c>
      <c r="D619" s="3">
        <v>244</v>
      </c>
      <c r="E619" s="4" t="s">
        <v>118</v>
      </c>
      <c r="F619" s="15">
        <v>678.1</v>
      </c>
      <c r="G619" s="15">
        <v>662.1</v>
      </c>
      <c r="H619" s="15">
        <f t="shared" si="27"/>
        <v>97.64046600796343</v>
      </c>
    </row>
    <row r="620" spans="1:8" ht="24">
      <c r="A620" s="3">
        <f t="shared" si="28"/>
        <v>607</v>
      </c>
      <c r="B620" s="19" t="s">
        <v>261</v>
      </c>
      <c r="C620" s="19" t="s">
        <v>223</v>
      </c>
      <c r="D620" s="3"/>
      <c r="E620" s="4" t="s">
        <v>111</v>
      </c>
      <c r="F620" s="15">
        <f>F621</f>
        <v>350.8</v>
      </c>
      <c r="G620" s="15">
        <f>G621</f>
        <v>350.8</v>
      </c>
      <c r="H620" s="15">
        <f t="shared" si="27"/>
        <v>100</v>
      </c>
    </row>
    <row r="621" spans="1:8" ht="24">
      <c r="A621" s="3">
        <f t="shared" si="28"/>
        <v>608</v>
      </c>
      <c r="B621" s="19" t="s">
        <v>261</v>
      </c>
      <c r="C621" s="19" t="s">
        <v>223</v>
      </c>
      <c r="D621" s="3">
        <v>521</v>
      </c>
      <c r="E621" s="4" t="s">
        <v>287</v>
      </c>
      <c r="F621" s="15">
        <v>350.8</v>
      </c>
      <c r="G621" s="15">
        <v>350.8</v>
      </c>
      <c r="H621" s="15">
        <f t="shared" si="27"/>
        <v>100</v>
      </c>
    </row>
    <row r="622" spans="1:8" ht="24">
      <c r="A622" s="3">
        <f t="shared" si="28"/>
        <v>609</v>
      </c>
      <c r="B622" s="19" t="s">
        <v>261</v>
      </c>
      <c r="C622" s="19" t="s">
        <v>224</v>
      </c>
      <c r="D622" s="3"/>
      <c r="E622" s="4" t="s">
        <v>66</v>
      </c>
      <c r="F622" s="15">
        <f>F623</f>
        <v>200</v>
      </c>
      <c r="G622" s="15">
        <f>G623</f>
        <v>200</v>
      </c>
      <c r="H622" s="15">
        <f t="shared" si="27"/>
        <v>100</v>
      </c>
    </row>
    <row r="623" spans="1:8" ht="24">
      <c r="A623" s="3">
        <f t="shared" si="28"/>
        <v>610</v>
      </c>
      <c r="B623" s="19" t="s">
        <v>261</v>
      </c>
      <c r="C623" s="19" t="s">
        <v>224</v>
      </c>
      <c r="D623" s="3">
        <v>521</v>
      </c>
      <c r="E623" s="4" t="s">
        <v>287</v>
      </c>
      <c r="F623" s="15">
        <v>200</v>
      </c>
      <c r="G623" s="15">
        <v>200</v>
      </c>
      <c r="H623" s="15">
        <f t="shared" si="27"/>
        <v>100</v>
      </c>
    </row>
    <row r="624" spans="1:9" ht="24">
      <c r="A624" s="3">
        <f t="shared" si="28"/>
        <v>611</v>
      </c>
      <c r="B624" s="19" t="s">
        <v>261</v>
      </c>
      <c r="C624" s="19" t="s">
        <v>427</v>
      </c>
      <c r="D624" s="3"/>
      <c r="E624" s="4" t="s">
        <v>428</v>
      </c>
      <c r="F624" s="15">
        <f>F625</f>
        <v>1073</v>
      </c>
      <c r="G624" s="15">
        <f>G625</f>
        <v>1073</v>
      </c>
      <c r="H624" s="15">
        <f t="shared" si="27"/>
        <v>100</v>
      </c>
      <c r="I624" s="61"/>
    </row>
    <row r="625" spans="1:8" ht="24">
      <c r="A625" s="3">
        <f t="shared" si="28"/>
        <v>612</v>
      </c>
      <c r="B625" s="19" t="s">
        <v>261</v>
      </c>
      <c r="C625" s="19" t="s">
        <v>427</v>
      </c>
      <c r="D625" s="3">
        <v>521</v>
      </c>
      <c r="E625" s="4" t="s">
        <v>287</v>
      </c>
      <c r="F625" s="15">
        <v>1073</v>
      </c>
      <c r="G625" s="15">
        <v>1073</v>
      </c>
      <c r="H625" s="15">
        <f t="shared" si="27"/>
        <v>100</v>
      </c>
    </row>
    <row r="626" spans="1:8" ht="24">
      <c r="A626" s="3">
        <f t="shared" si="28"/>
        <v>613</v>
      </c>
      <c r="B626" s="19" t="s">
        <v>261</v>
      </c>
      <c r="C626" s="19" t="s">
        <v>225</v>
      </c>
      <c r="D626" s="3"/>
      <c r="E626" s="4" t="s">
        <v>148</v>
      </c>
      <c r="F626" s="15">
        <f>F627</f>
        <v>4517.2</v>
      </c>
      <c r="G626" s="15">
        <f>G627</f>
        <v>4517.2</v>
      </c>
      <c r="H626" s="15">
        <f t="shared" si="27"/>
        <v>100</v>
      </c>
    </row>
    <row r="627" spans="1:8" ht="36">
      <c r="A627" s="3">
        <f t="shared" si="28"/>
        <v>614</v>
      </c>
      <c r="B627" s="19" t="s">
        <v>261</v>
      </c>
      <c r="C627" s="19" t="s">
        <v>225</v>
      </c>
      <c r="D627" s="3">
        <v>611</v>
      </c>
      <c r="E627" s="4" t="s">
        <v>110</v>
      </c>
      <c r="F627" s="15">
        <v>4517.2</v>
      </c>
      <c r="G627" s="15">
        <v>4517.2</v>
      </c>
      <c r="H627" s="15">
        <f t="shared" si="27"/>
        <v>100</v>
      </c>
    </row>
    <row r="628" spans="1:8" ht="12.75">
      <c r="A628" s="3">
        <f t="shared" si="28"/>
        <v>615</v>
      </c>
      <c r="B628" s="19" t="s">
        <v>261</v>
      </c>
      <c r="C628" s="19" t="s">
        <v>499</v>
      </c>
      <c r="D628" s="3"/>
      <c r="E628" s="4" t="s">
        <v>500</v>
      </c>
      <c r="F628" s="15">
        <f>F629</f>
        <v>168.7</v>
      </c>
      <c r="G628" s="15">
        <f>G629</f>
        <v>168.7</v>
      </c>
      <c r="H628" s="15">
        <f aca="true" t="shared" si="30" ref="H628:H691">G628/F628*100</f>
        <v>100</v>
      </c>
    </row>
    <row r="629" spans="1:8" ht="24">
      <c r="A629" s="3">
        <f t="shared" si="28"/>
        <v>616</v>
      </c>
      <c r="B629" s="19" t="s">
        <v>261</v>
      </c>
      <c r="C629" s="19" t="s">
        <v>499</v>
      </c>
      <c r="D629" s="3">
        <v>521</v>
      </c>
      <c r="E629" s="4" t="s">
        <v>287</v>
      </c>
      <c r="F629" s="15">
        <v>168.7</v>
      </c>
      <c r="G629" s="15">
        <v>168.7</v>
      </c>
      <c r="H629" s="15">
        <f t="shared" si="30"/>
        <v>100</v>
      </c>
    </row>
    <row r="630" spans="1:8" ht="12.75">
      <c r="A630" s="3">
        <f t="shared" si="28"/>
        <v>617</v>
      </c>
      <c r="B630" s="19" t="s">
        <v>261</v>
      </c>
      <c r="C630" s="19" t="s">
        <v>501</v>
      </c>
      <c r="D630" s="3"/>
      <c r="E630" s="4" t="s">
        <v>502</v>
      </c>
      <c r="F630" s="15">
        <f>F631</f>
        <v>150.5</v>
      </c>
      <c r="G630" s="15">
        <f>G631</f>
        <v>150.5</v>
      </c>
      <c r="H630" s="15">
        <f t="shared" si="30"/>
        <v>100</v>
      </c>
    </row>
    <row r="631" spans="1:8" ht="24">
      <c r="A631" s="3">
        <f t="shared" si="28"/>
        <v>618</v>
      </c>
      <c r="B631" s="19" t="s">
        <v>261</v>
      </c>
      <c r="C631" s="19" t="s">
        <v>501</v>
      </c>
      <c r="D631" s="3">
        <v>521</v>
      </c>
      <c r="E631" s="4" t="s">
        <v>287</v>
      </c>
      <c r="F631" s="15">
        <v>150.5</v>
      </c>
      <c r="G631" s="15">
        <v>150.5</v>
      </c>
      <c r="H631" s="15">
        <f t="shared" si="30"/>
        <v>100</v>
      </c>
    </row>
    <row r="632" spans="1:8" ht="12.75">
      <c r="A632" s="3">
        <f t="shared" si="28"/>
        <v>619</v>
      </c>
      <c r="B632" s="19" t="s">
        <v>261</v>
      </c>
      <c r="C632" s="19" t="s">
        <v>513</v>
      </c>
      <c r="D632" s="3"/>
      <c r="E632" s="4" t="s">
        <v>514</v>
      </c>
      <c r="F632" s="15">
        <f>F633</f>
        <v>473.5</v>
      </c>
      <c r="G632" s="15">
        <f>G633</f>
        <v>473.5</v>
      </c>
      <c r="H632" s="15">
        <f t="shared" si="30"/>
        <v>100</v>
      </c>
    </row>
    <row r="633" spans="1:8" ht="24">
      <c r="A633" s="3">
        <f t="shared" si="28"/>
        <v>620</v>
      </c>
      <c r="B633" s="19" t="s">
        <v>261</v>
      </c>
      <c r="C633" s="19" t="s">
        <v>513</v>
      </c>
      <c r="D633" s="3">
        <v>521</v>
      </c>
      <c r="E633" s="4" t="s">
        <v>287</v>
      </c>
      <c r="F633" s="15">
        <v>473.5</v>
      </c>
      <c r="G633" s="15">
        <v>473.5</v>
      </c>
      <c r="H633" s="15">
        <f t="shared" si="30"/>
        <v>100</v>
      </c>
    </row>
    <row r="634" spans="1:8" ht="39" customHeight="1">
      <c r="A634" s="3">
        <f t="shared" si="28"/>
        <v>621</v>
      </c>
      <c r="B634" s="19" t="s">
        <v>261</v>
      </c>
      <c r="C634" s="19" t="s">
        <v>537</v>
      </c>
      <c r="D634" s="3"/>
      <c r="E634" s="4" t="s">
        <v>538</v>
      </c>
      <c r="F634" s="15">
        <f>F635</f>
        <v>15</v>
      </c>
      <c r="G634" s="15">
        <f>G635</f>
        <v>0</v>
      </c>
      <c r="H634" s="15">
        <f t="shared" si="30"/>
        <v>0</v>
      </c>
    </row>
    <row r="635" spans="1:8" ht="12.75">
      <c r="A635" s="3">
        <f t="shared" si="28"/>
        <v>622</v>
      </c>
      <c r="B635" s="19" t="s">
        <v>261</v>
      </c>
      <c r="C635" s="19" t="s">
        <v>537</v>
      </c>
      <c r="D635" s="3">
        <v>110</v>
      </c>
      <c r="E635" s="50" t="s">
        <v>69</v>
      </c>
      <c r="F635" s="15">
        <f>F636+F637</f>
        <v>15</v>
      </c>
      <c r="G635" s="15">
        <f>G636+G637</f>
        <v>0</v>
      </c>
      <c r="H635" s="15">
        <f t="shared" si="30"/>
        <v>0</v>
      </c>
    </row>
    <row r="636" spans="1:8" ht="12.75">
      <c r="A636" s="3">
        <f t="shared" si="28"/>
        <v>623</v>
      </c>
      <c r="B636" s="19"/>
      <c r="C636" s="19"/>
      <c r="D636" s="3">
        <v>111</v>
      </c>
      <c r="E636" s="50" t="s">
        <v>89</v>
      </c>
      <c r="F636" s="15">
        <v>11.5</v>
      </c>
      <c r="G636" s="15">
        <v>0</v>
      </c>
      <c r="H636" s="15">
        <f t="shared" si="30"/>
        <v>0</v>
      </c>
    </row>
    <row r="637" spans="1:8" ht="24">
      <c r="A637" s="3">
        <f t="shared" si="28"/>
        <v>624</v>
      </c>
      <c r="B637" s="19"/>
      <c r="C637" s="19"/>
      <c r="D637" s="3">
        <v>119</v>
      </c>
      <c r="E637" s="50" t="s">
        <v>91</v>
      </c>
      <c r="F637" s="15">
        <v>3.5</v>
      </c>
      <c r="G637" s="15">
        <v>0</v>
      </c>
      <c r="H637" s="15">
        <f t="shared" si="30"/>
        <v>0</v>
      </c>
    </row>
    <row r="638" spans="1:9" ht="12.75">
      <c r="A638" s="3">
        <f t="shared" si="28"/>
        <v>625</v>
      </c>
      <c r="B638" s="18" t="s">
        <v>262</v>
      </c>
      <c r="C638" s="18"/>
      <c r="D638" s="13"/>
      <c r="E638" s="13" t="s">
        <v>25</v>
      </c>
      <c r="F638" s="10">
        <f>F639+F660+F669</f>
        <v>89341.40000000001</v>
      </c>
      <c r="G638" s="10">
        <f>G639+G660+G669</f>
        <v>88351.20000000001</v>
      </c>
      <c r="H638" s="10">
        <f t="shared" si="30"/>
        <v>98.89166724497265</v>
      </c>
      <c r="I638" s="65"/>
    </row>
    <row r="639" spans="1:9" ht="12.75">
      <c r="A639" s="13">
        <f t="shared" si="28"/>
        <v>626</v>
      </c>
      <c r="B639" s="18" t="s">
        <v>263</v>
      </c>
      <c r="C639" s="18"/>
      <c r="D639" s="13"/>
      <c r="E639" s="14" t="s">
        <v>26</v>
      </c>
      <c r="F639" s="10">
        <f>F640</f>
        <v>79827.6</v>
      </c>
      <c r="G639" s="10">
        <f>G640</f>
        <v>78889.20000000001</v>
      </c>
      <c r="H639" s="10">
        <f t="shared" si="30"/>
        <v>98.8244667257941</v>
      </c>
      <c r="I639" s="65"/>
    </row>
    <row r="640" spans="1:9" ht="24">
      <c r="A640" s="3">
        <f t="shared" si="28"/>
        <v>627</v>
      </c>
      <c r="B640" s="19" t="s">
        <v>263</v>
      </c>
      <c r="C640" s="19" t="s">
        <v>161</v>
      </c>
      <c r="D640" s="3"/>
      <c r="E640" s="4" t="s">
        <v>339</v>
      </c>
      <c r="F640" s="15">
        <f>F641+F653</f>
        <v>79827.6</v>
      </c>
      <c r="G640" s="15">
        <f>G641+G653</f>
        <v>78889.20000000001</v>
      </c>
      <c r="H640" s="15">
        <f t="shared" si="30"/>
        <v>98.8244667257941</v>
      </c>
      <c r="I640" s="65"/>
    </row>
    <row r="641" spans="1:9" ht="24">
      <c r="A641" s="13">
        <f t="shared" si="28"/>
        <v>628</v>
      </c>
      <c r="B641" s="18" t="s">
        <v>263</v>
      </c>
      <c r="C641" s="18" t="s">
        <v>188</v>
      </c>
      <c r="D641" s="13"/>
      <c r="E641" s="14" t="s">
        <v>74</v>
      </c>
      <c r="F641" s="10">
        <f>F642+F645+F648+F651</f>
        <v>72023.8</v>
      </c>
      <c r="G641" s="10">
        <f>G642+G645+G648+G651</f>
        <v>71085.40000000001</v>
      </c>
      <c r="H641" s="10">
        <f t="shared" si="30"/>
        <v>98.69709734837652</v>
      </c>
      <c r="I641" s="65"/>
    </row>
    <row r="642" spans="1:9" ht="36">
      <c r="A642" s="3">
        <f t="shared" si="28"/>
        <v>629</v>
      </c>
      <c r="B642" s="19" t="s">
        <v>263</v>
      </c>
      <c r="C642" s="19" t="s">
        <v>226</v>
      </c>
      <c r="D642" s="3"/>
      <c r="E642" s="4" t="s">
        <v>77</v>
      </c>
      <c r="F642" s="15">
        <f>SUM(F643:F644)</f>
        <v>2455.2</v>
      </c>
      <c r="G642" s="15">
        <f>SUM(G643:G644)</f>
        <v>2230.7999999999997</v>
      </c>
      <c r="H642" s="15">
        <f t="shared" si="30"/>
        <v>90.86021505376344</v>
      </c>
      <c r="I642" s="65"/>
    </row>
    <row r="643" spans="1:8" ht="12.75">
      <c r="A643" s="3">
        <f t="shared" si="28"/>
        <v>630</v>
      </c>
      <c r="B643" s="19" t="s">
        <v>263</v>
      </c>
      <c r="C643" s="19" t="s">
        <v>226</v>
      </c>
      <c r="D643" s="3">
        <v>244</v>
      </c>
      <c r="E643" s="4" t="s">
        <v>118</v>
      </c>
      <c r="F643" s="15">
        <v>35.2</v>
      </c>
      <c r="G643" s="15">
        <v>22.2</v>
      </c>
      <c r="H643" s="15">
        <f t="shared" si="30"/>
        <v>63.06818181818181</v>
      </c>
    </row>
    <row r="644" spans="1:11" ht="24">
      <c r="A644" s="3">
        <f t="shared" si="28"/>
        <v>631</v>
      </c>
      <c r="B644" s="19"/>
      <c r="C644" s="19"/>
      <c r="D644" s="3">
        <v>321</v>
      </c>
      <c r="E644" s="4" t="s">
        <v>279</v>
      </c>
      <c r="F644" s="15">
        <v>2420</v>
      </c>
      <c r="G644" s="15">
        <v>2208.6</v>
      </c>
      <c r="H644" s="15">
        <f t="shared" si="30"/>
        <v>91.26446280991736</v>
      </c>
      <c r="K644" s="1" t="s">
        <v>157</v>
      </c>
    </row>
    <row r="645" spans="1:8" ht="36">
      <c r="A645" s="3">
        <f t="shared" si="28"/>
        <v>632</v>
      </c>
      <c r="B645" s="19" t="s">
        <v>263</v>
      </c>
      <c r="C645" s="19" t="s">
        <v>227</v>
      </c>
      <c r="D645" s="3"/>
      <c r="E645" s="4" t="s">
        <v>76</v>
      </c>
      <c r="F645" s="15">
        <f>SUM(F646:F647)</f>
        <v>64478.3</v>
      </c>
      <c r="G645" s="15">
        <f>SUM(G646:G647)</f>
        <v>63932</v>
      </c>
      <c r="H645" s="15">
        <f t="shared" si="30"/>
        <v>99.15273820804829</v>
      </c>
    </row>
    <row r="646" spans="1:8" ht="12.75">
      <c r="A646" s="3">
        <f t="shared" si="28"/>
        <v>633</v>
      </c>
      <c r="B646" s="19" t="s">
        <v>263</v>
      </c>
      <c r="C646" s="19" t="s">
        <v>227</v>
      </c>
      <c r="D646" s="3">
        <v>244</v>
      </c>
      <c r="E646" s="4" t="s">
        <v>118</v>
      </c>
      <c r="F646" s="15">
        <v>764</v>
      </c>
      <c r="G646" s="15">
        <v>700.6</v>
      </c>
      <c r="H646" s="15">
        <f t="shared" si="30"/>
        <v>91.70157068062828</v>
      </c>
    </row>
    <row r="647" spans="1:8" ht="24">
      <c r="A647" s="3">
        <f t="shared" si="28"/>
        <v>634</v>
      </c>
      <c r="B647" s="19"/>
      <c r="C647" s="19"/>
      <c r="D647" s="3">
        <v>321</v>
      </c>
      <c r="E647" s="4" t="s">
        <v>279</v>
      </c>
      <c r="F647" s="15">
        <v>63714.3</v>
      </c>
      <c r="G647" s="15">
        <v>63231.4</v>
      </c>
      <c r="H647" s="15">
        <f t="shared" si="30"/>
        <v>99.24208537172974</v>
      </c>
    </row>
    <row r="648" spans="1:8" ht="36">
      <c r="A648" s="3">
        <f t="shared" si="28"/>
        <v>635</v>
      </c>
      <c r="B648" s="19" t="s">
        <v>263</v>
      </c>
      <c r="C648" s="19" t="s">
        <v>228</v>
      </c>
      <c r="D648" s="3"/>
      <c r="E648" s="4" t="s">
        <v>309</v>
      </c>
      <c r="F648" s="15">
        <f>SUM(F649:F650)</f>
        <v>5070</v>
      </c>
      <c r="G648" s="15">
        <f>SUM(G649:G650)</f>
        <v>4902.299999999999</v>
      </c>
      <c r="H648" s="15">
        <f t="shared" si="30"/>
        <v>96.69230769230768</v>
      </c>
    </row>
    <row r="649" spans="1:8" ht="12.75">
      <c r="A649" s="3">
        <f t="shared" si="28"/>
        <v>636</v>
      </c>
      <c r="B649" s="19" t="s">
        <v>263</v>
      </c>
      <c r="C649" s="19" t="s">
        <v>228</v>
      </c>
      <c r="D649" s="3">
        <v>244</v>
      </c>
      <c r="E649" s="4" t="s">
        <v>118</v>
      </c>
      <c r="F649" s="15">
        <v>72.3</v>
      </c>
      <c r="G649" s="15">
        <v>59.9</v>
      </c>
      <c r="H649" s="15">
        <f t="shared" si="30"/>
        <v>82.84923928077455</v>
      </c>
    </row>
    <row r="650" spans="1:8" ht="24">
      <c r="A650" s="3">
        <f t="shared" si="28"/>
        <v>637</v>
      </c>
      <c r="B650" s="19"/>
      <c r="C650" s="19"/>
      <c r="D650" s="3">
        <v>321</v>
      </c>
      <c r="E650" s="4" t="s">
        <v>279</v>
      </c>
      <c r="F650" s="15">
        <v>4997.7</v>
      </c>
      <c r="G650" s="15">
        <v>4842.4</v>
      </c>
      <c r="H650" s="15">
        <f t="shared" si="30"/>
        <v>96.89257058246793</v>
      </c>
    </row>
    <row r="651" spans="1:8" ht="36">
      <c r="A651" s="3">
        <f t="shared" si="28"/>
        <v>638</v>
      </c>
      <c r="B651" s="19" t="s">
        <v>263</v>
      </c>
      <c r="C651" s="19" t="s">
        <v>334</v>
      </c>
      <c r="D651" s="3"/>
      <c r="E651" s="4" t="s">
        <v>335</v>
      </c>
      <c r="F651" s="15">
        <f>F652</f>
        <v>20.3</v>
      </c>
      <c r="G651" s="15">
        <f>G652</f>
        <v>20.3</v>
      </c>
      <c r="H651" s="15">
        <f t="shared" si="30"/>
        <v>100</v>
      </c>
    </row>
    <row r="652" spans="1:8" ht="24">
      <c r="A652" s="3">
        <f t="shared" si="28"/>
        <v>639</v>
      </c>
      <c r="B652" s="19" t="s">
        <v>263</v>
      </c>
      <c r="C652" s="19" t="s">
        <v>334</v>
      </c>
      <c r="D652" s="3">
        <v>321</v>
      </c>
      <c r="E652" s="4" t="s">
        <v>279</v>
      </c>
      <c r="F652" s="15">
        <v>20.3</v>
      </c>
      <c r="G652" s="15">
        <v>20.3</v>
      </c>
      <c r="H652" s="15">
        <f t="shared" si="30"/>
        <v>100</v>
      </c>
    </row>
    <row r="653" spans="1:8" ht="24">
      <c r="A653" s="13">
        <f t="shared" si="28"/>
        <v>640</v>
      </c>
      <c r="B653" s="18" t="s">
        <v>263</v>
      </c>
      <c r="C653" s="18" t="s">
        <v>187</v>
      </c>
      <c r="D653" s="3"/>
      <c r="E653" s="14" t="s">
        <v>348</v>
      </c>
      <c r="F653" s="10">
        <f>F654+F656+F658</f>
        <v>7803.8</v>
      </c>
      <c r="G653" s="10">
        <f>G654+G656+G658</f>
        <v>7803.8</v>
      </c>
      <c r="H653" s="10">
        <f t="shared" si="30"/>
        <v>100</v>
      </c>
    </row>
    <row r="654" spans="1:8" ht="24">
      <c r="A654" s="3">
        <f t="shared" si="28"/>
        <v>641</v>
      </c>
      <c r="B654" s="19" t="s">
        <v>263</v>
      </c>
      <c r="C654" s="19" t="s">
        <v>467</v>
      </c>
      <c r="D654" s="3"/>
      <c r="E654" s="4" t="s">
        <v>286</v>
      </c>
      <c r="F654" s="15">
        <f>F655</f>
        <v>2108.7</v>
      </c>
      <c r="G654" s="15">
        <f>G655</f>
        <v>2108.7</v>
      </c>
      <c r="H654" s="15">
        <f t="shared" si="30"/>
        <v>100</v>
      </c>
    </row>
    <row r="655" spans="1:8" ht="12.75">
      <c r="A655" s="3">
        <f t="shared" si="28"/>
        <v>642</v>
      </c>
      <c r="B655" s="19" t="s">
        <v>263</v>
      </c>
      <c r="C655" s="19" t="s">
        <v>467</v>
      </c>
      <c r="D655" s="3">
        <v>322</v>
      </c>
      <c r="E655" s="4" t="s">
        <v>48</v>
      </c>
      <c r="F655" s="15">
        <v>2108.7</v>
      </c>
      <c r="G655" s="15">
        <v>2108.7</v>
      </c>
      <c r="H655" s="15">
        <f t="shared" si="30"/>
        <v>100</v>
      </c>
    </row>
    <row r="656" spans="1:8" ht="24">
      <c r="A656" s="3">
        <f t="shared" si="28"/>
        <v>643</v>
      </c>
      <c r="B656" s="19" t="s">
        <v>263</v>
      </c>
      <c r="C656" s="19" t="s">
        <v>285</v>
      </c>
      <c r="D656" s="3"/>
      <c r="E656" s="4" t="s">
        <v>286</v>
      </c>
      <c r="F656" s="15">
        <f>F657</f>
        <v>3124.8</v>
      </c>
      <c r="G656" s="15">
        <f>G657</f>
        <v>3124.8</v>
      </c>
      <c r="H656" s="15">
        <f t="shared" si="30"/>
        <v>100</v>
      </c>
    </row>
    <row r="657" spans="1:8" ht="12.75">
      <c r="A657" s="3">
        <f t="shared" si="28"/>
        <v>644</v>
      </c>
      <c r="B657" s="19" t="s">
        <v>263</v>
      </c>
      <c r="C657" s="19" t="s">
        <v>285</v>
      </c>
      <c r="D657" s="3">
        <v>322</v>
      </c>
      <c r="E657" s="4" t="s">
        <v>48</v>
      </c>
      <c r="F657" s="15">
        <v>3124.8</v>
      </c>
      <c r="G657" s="15">
        <v>3124.8</v>
      </c>
      <c r="H657" s="15">
        <f t="shared" si="30"/>
        <v>100</v>
      </c>
    </row>
    <row r="658" spans="1:8" ht="24">
      <c r="A658" s="3">
        <f t="shared" si="28"/>
        <v>645</v>
      </c>
      <c r="B658" s="19" t="s">
        <v>263</v>
      </c>
      <c r="C658" s="19" t="s">
        <v>468</v>
      </c>
      <c r="D658" s="3"/>
      <c r="E658" s="4" t="s">
        <v>286</v>
      </c>
      <c r="F658" s="15">
        <f>F659</f>
        <v>2570.3</v>
      </c>
      <c r="G658" s="15">
        <f>G659</f>
        <v>2570.3</v>
      </c>
      <c r="H658" s="15">
        <f t="shared" si="30"/>
        <v>100</v>
      </c>
    </row>
    <row r="659" spans="1:8" ht="12.75">
      <c r="A659" s="3">
        <f t="shared" si="28"/>
        <v>646</v>
      </c>
      <c r="B659" s="19" t="s">
        <v>263</v>
      </c>
      <c r="C659" s="19" t="s">
        <v>468</v>
      </c>
      <c r="D659" s="3">
        <v>322</v>
      </c>
      <c r="E659" s="4" t="s">
        <v>48</v>
      </c>
      <c r="F659" s="15">
        <v>2570.3</v>
      </c>
      <c r="G659" s="15">
        <v>2570.3</v>
      </c>
      <c r="H659" s="15">
        <f t="shared" si="30"/>
        <v>100</v>
      </c>
    </row>
    <row r="660" spans="1:9" s="27" customFormat="1" ht="12.75">
      <c r="A660" s="13">
        <f t="shared" si="28"/>
        <v>647</v>
      </c>
      <c r="B660" s="18" t="s">
        <v>336</v>
      </c>
      <c r="C660" s="18"/>
      <c r="D660" s="13"/>
      <c r="E660" s="14" t="s">
        <v>337</v>
      </c>
      <c r="F660" s="10">
        <f>F661+F665</f>
        <v>4272</v>
      </c>
      <c r="G660" s="10">
        <f>G661+G665</f>
        <v>4261.1</v>
      </c>
      <c r="H660" s="10">
        <f t="shared" si="30"/>
        <v>99.74485018726593</v>
      </c>
      <c r="I660" s="77"/>
    </row>
    <row r="661" spans="1:9" s="27" customFormat="1" ht="24">
      <c r="A661" s="3">
        <f t="shared" si="28"/>
        <v>648</v>
      </c>
      <c r="B661" s="19" t="s">
        <v>336</v>
      </c>
      <c r="C661" s="19" t="s">
        <v>161</v>
      </c>
      <c r="D661" s="13"/>
      <c r="E661" s="4" t="s">
        <v>339</v>
      </c>
      <c r="F661" s="15">
        <f aca="true" t="shared" si="31" ref="F661:G663">F662</f>
        <v>3383.4</v>
      </c>
      <c r="G661" s="15">
        <f t="shared" si="31"/>
        <v>3383.4</v>
      </c>
      <c r="H661" s="15">
        <f t="shared" si="30"/>
        <v>100</v>
      </c>
      <c r="I661" s="76"/>
    </row>
    <row r="662" spans="1:9" s="27" customFormat="1" ht="12.75">
      <c r="A662" s="13">
        <f t="shared" si="28"/>
        <v>649</v>
      </c>
      <c r="B662" s="18" t="s">
        <v>336</v>
      </c>
      <c r="C662" s="18" t="s">
        <v>229</v>
      </c>
      <c r="D662" s="3"/>
      <c r="E662" s="14" t="s">
        <v>46</v>
      </c>
      <c r="F662" s="10">
        <f t="shared" si="31"/>
        <v>3383.4</v>
      </c>
      <c r="G662" s="10">
        <f t="shared" si="31"/>
        <v>3383.4</v>
      </c>
      <c r="H662" s="10">
        <f t="shared" si="30"/>
        <v>100</v>
      </c>
      <c r="I662" s="76"/>
    </row>
    <row r="663" spans="1:9" s="27" customFormat="1" ht="24">
      <c r="A663" s="3">
        <f t="shared" si="28"/>
        <v>650</v>
      </c>
      <c r="B663" s="19" t="s">
        <v>336</v>
      </c>
      <c r="C663" s="19" t="s">
        <v>230</v>
      </c>
      <c r="D663" s="3"/>
      <c r="E663" s="4" t="s">
        <v>47</v>
      </c>
      <c r="F663" s="15">
        <f t="shared" si="31"/>
        <v>3383.4</v>
      </c>
      <c r="G663" s="15">
        <f t="shared" si="31"/>
        <v>3383.4</v>
      </c>
      <c r="H663" s="15">
        <f t="shared" si="30"/>
        <v>100</v>
      </c>
      <c r="I663" s="76"/>
    </row>
    <row r="664" spans="1:9" s="27" customFormat="1" ht="12.75">
      <c r="A664" s="3">
        <f t="shared" si="28"/>
        <v>651</v>
      </c>
      <c r="B664" s="19" t="s">
        <v>336</v>
      </c>
      <c r="C664" s="19" t="s">
        <v>230</v>
      </c>
      <c r="D664" s="3">
        <v>322</v>
      </c>
      <c r="E664" s="4" t="s">
        <v>48</v>
      </c>
      <c r="F664" s="15">
        <v>3383.4</v>
      </c>
      <c r="G664" s="15">
        <v>3383.4</v>
      </c>
      <c r="H664" s="15">
        <f t="shared" si="30"/>
        <v>100</v>
      </c>
      <c r="I664" s="76"/>
    </row>
    <row r="665" spans="1:9" s="27" customFormat="1" ht="24">
      <c r="A665" s="80">
        <f t="shared" si="28"/>
        <v>652</v>
      </c>
      <c r="B665" s="81" t="s">
        <v>336</v>
      </c>
      <c r="C665" s="81" t="s">
        <v>191</v>
      </c>
      <c r="D665" s="80"/>
      <c r="E665" s="82" t="s">
        <v>349</v>
      </c>
      <c r="F665" s="83">
        <f aca="true" t="shared" si="32" ref="F665:G667">F666</f>
        <v>888.6</v>
      </c>
      <c r="G665" s="83">
        <f t="shared" si="32"/>
        <v>877.7</v>
      </c>
      <c r="H665" s="83">
        <f t="shared" si="30"/>
        <v>98.77335133918524</v>
      </c>
      <c r="I665" s="76"/>
    </row>
    <row r="666" spans="1:9" s="27" customFormat="1" ht="24">
      <c r="A666" s="84">
        <f t="shared" si="28"/>
        <v>653</v>
      </c>
      <c r="B666" s="85" t="s">
        <v>336</v>
      </c>
      <c r="C666" s="85" t="s">
        <v>200</v>
      </c>
      <c r="D666" s="84"/>
      <c r="E666" s="86" t="s">
        <v>353</v>
      </c>
      <c r="F666" s="87">
        <f t="shared" si="32"/>
        <v>888.6</v>
      </c>
      <c r="G666" s="87">
        <f t="shared" si="32"/>
        <v>877.7</v>
      </c>
      <c r="H666" s="87">
        <f t="shared" si="30"/>
        <v>98.77335133918524</v>
      </c>
      <c r="I666" s="76"/>
    </row>
    <row r="667" spans="1:9" s="27" customFormat="1" ht="24">
      <c r="A667" s="80">
        <f t="shared" si="28"/>
        <v>654</v>
      </c>
      <c r="B667" s="81" t="s">
        <v>336</v>
      </c>
      <c r="C667" s="81" t="s">
        <v>328</v>
      </c>
      <c r="D667" s="80"/>
      <c r="E667" s="82" t="s">
        <v>329</v>
      </c>
      <c r="F667" s="83">
        <f t="shared" si="32"/>
        <v>888.6</v>
      </c>
      <c r="G667" s="83">
        <f t="shared" si="32"/>
        <v>877.7</v>
      </c>
      <c r="H667" s="83">
        <f t="shared" si="30"/>
        <v>98.77335133918524</v>
      </c>
      <c r="I667" s="76"/>
    </row>
    <row r="668" spans="1:9" s="27" customFormat="1" ht="24">
      <c r="A668" s="80">
        <f t="shared" si="28"/>
        <v>655</v>
      </c>
      <c r="B668" s="81" t="s">
        <v>336</v>
      </c>
      <c r="C668" s="81" t="s">
        <v>328</v>
      </c>
      <c r="D668" s="80">
        <v>321</v>
      </c>
      <c r="E668" s="82" t="s">
        <v>279</v>
      </c>
      <c r="F668" s="83">
        <v>888.6</v>
      </c>
      <c r="G668" s="83">
        <v>877.7</v>
      </c>
      <c r="H668" s="83">
        <f t="shared" si="30"/>
        <v>98.77335133918524</v>
      </c>
      <c r="I668" s="76"/>
    </row>
    <row r="669" spans="1:8" ht="12.75">
      <c r="A669" s="13">
        <f t="shared" si="28"/>
        <v>656</v>
      </c>
      <c r="B669" s="18" t="s">
        <v>264</v>
      </c>
      <c r="C669" s="18"/>
      <c r="D669" s="13"/>
      <c r="E669" s="14" t="s">
        <v>27</v>
      </c>
      <c r="F669" s="10">
        <f>F670+F699</f>
        <v>5241.799999999999</v>
      </c>
      <c r="G669" s="10">
        <f>G670+G699</f>
        <v>5200.9</v>
      </c>
      <c r="H669" s="10">
        <f t="shared" si="30"/>
        <v>99.21973367927049</v>
      </c>
    </row>
    <row r="670" spans="1:8" ht="24">
      <c r="A670" s="3">
        <f t="shared" si="28"/>
        <v>657</v>
      </c>
      <c r="B670" s="19" t="s">
        <v>264</v>
      </c>
      <c r="C670" s="19" t="s">
        <v>161</v>
      </c>
      <c r="D670" s="3"/>
      <c r="E670" s="4" t="s">
        <v>339</v>
      </c>
      <c r="F670" s="15">
        <f>F671+F687</f>
        <v>5231.799999999999</v>
      </c>
      <c r="G670" s="15">
        <f>G671+G687</f>
        <v>5190.9</v>
      </c>
      <c r="H670" s="15">
        <f t="shared" si="30"/>
        <v>99.21824228754923</v>
      </c>
    </row>
    <row r="671" spans="1:8" ht="24">
      <c r="A671" s="13">
        <f t="shared" si="28"/>
        <v>658</v>
      </c>
      <c r="B671" s="18" t="s">
        <v>264</v>
      </c>
      <c r="C671" s="18" t="s">
        <v>164</v>
      </c>
      <c r="D671" s="3"/>
      <c r="E671" s="14" t="s">
        <v>358</v>
      </c>
      <c r="F671" s="10">
        <f>F672+F674+F676+F678+F680+F683+F685</f>
        <v>1564.6</v>
      </c>
      <c r="G671" s="10">
        <f>G672+G674+G676+G678+G680+G683+G685</f>
        <v>1552.6</v>
      </c>
      <c r="H671" s="10">
        <f t="shared" si="30"/>
        <v>99.23303080659593</v>
      </c>
    </row>
    <row r="672" spans="1:8" ht="36">
      <c r="A672" s="3">
        <f t="shared" si="28"/>
        <v>659</v>
      </c>
      <c r="B672" s="19" t="s">
        <v>264</v>
      </c>
      <c r="C672" s="19" t="s">
        <v>231</v>
      </c>
      <c r="D672" s="3"/>
      <c r="E672" s="4" t="s">
        <v>49</v>
      </c>
      <c r="F672" s="15">
        <f>F673</f>
        <v>275.3</v>
      </c>
      <c r="G672" s="15">
        <f>G673</f>
        <v>269</v>
      </c>
      <c r="H672" s="15">
        <f t="shared" si="30"/>
        <v>97.71158735924446</v>
      </c>
    </row>
    <row r="673" spans="1:8" ht="12.75">
      <c r="A673" s="3">
        <f aca="true" t="shared" si="33" ref="A673:A734">A672+1</f>
        <v>660</v>
      </c>
      <c r="B673" s="19" t="s">
        <v>264</v>
      </c>
      <c r="C673" s="19" t="s">
        <v>231</v>
      </c>
      <c r="D673" s="3">
        <v>244</v>
      </c>
      <c r="E673" s="4" t="s">
        <v>118</v>
      </c>
      <c r="F673" s="15">
        <v>275.3</v>
      </c>
      <c r="G673" s="15">
        <v>269</v>
      </c>
      <c r="H673" s="15">
        <f t="shared" si="30"/>
        <v>97.71158735924446</v>
      </c>
    </row>
    <row r="674" spans="1:8" ht="24">
      <c r="A674" s="3">
        <f t="shared" si="33"/>
        <v>661</v>
      </c>
      <c r="B674" s="19" t="s">
        <v>264</v>
      </c>
      <c r="C674" s="19" t="s">
        <v>232</v>
      </c>
      <c r="D674" s="13"/>
      <c r="E674" s="4" t="s">
        <v>98</v>
      </c>
      <c r="F674" s="15">
        <f>F675</f>
        <v>432.3</v>
      </c>
      <c r="G674" s="15">
        <f>G675</f>
        <v>426.6</v>
      </c>
      <c r="H674" s="15">
        <f t="shared" si="30"/>
        <v>98.68147120055517</v>
      </c>
    </row>
    <row r="675" spans="1:8" ht="12.75">
      <c r="A675" s="3">
        <f t="shared" si="33"/>
        <v>662</v>
      </c>
      <c r="B675" s="19" t="s">
        <v>264</v>
      </c>
      <c r="C675" s="19" t="s">
        <v>232</v>
      </c>
      <c r="D675" s="3">
        <v>244</v>
      </c>
      <c r="E675" s="4" t="s">
        <v>118</v>
      </c>
      <c r="F675" s="15">
        <v>432.3</v>
      </c>
      <c r="G675" s="15">
        <v>426.6</v>
      </c>
      <c r="H675" s="15">
        <f t="shared" si="30"/>
        <v>98.68147120055517</v>
      </c>
    </row>
    <row r="676" spans="1:8" ht="24">
      <c r="A676" s="3">
        <f t="shared" si="33"/>
        <v>663</v>
      </c>
      <c r="B676" s="19" t="s">
        <v>264</v>
      </c>
      <c r="C676" s="19" t="s">
        <v>364</v>
      </c>
      <c r="D676" s="3"/>
      <c r="E676" s="4" t="s">
        <v>365</v>
      </c>
      <c r="F676" s="15">
        <f>F677</f>
        <v>355</v>
      </c>
      <c r="G676" s="15">
        <f>G677</f>
        <v>355</v>
      </c>
      <c r="H676" s="15">
        <f t="shared" si="30"/>
        <v>100</v>
      </c>
    </row>
    <row r="677" spans="1:8" ht="12.75">
      <c r="A677" s="3">
        <f t="shared" si="33"/>
        <v>664</v>
      </c>
      <c r="B677" s="19" t="s">
        <v>264</v>
      </c>
      <c r="C677" s="19" t="s">
        <v>364</v>
      </c>
      <c r="D677" s="3">
        <v>244</v>
      </c>
      <c r="E677" s="4" t="s">
        <v>118</v>
      </c>
      <c r="F677" s="15">
        <v>355</v>
      </c>
      <c r="G677" s="15">
        <v>355</v>
      </c>
      <c r="H677" s="15">
        <f t="shared" si="30"/>
        <v>100</v>
      </c>
    </row>
    <row r="678" spans="1:8" ht="36">
      <c r="A678" s="3">
        <f t="shared" si="33"/>
        <v>665</v>
      </c>
      <c r="B678" s="19" t="s">
        <v>264</v>
      </c>
      <c r="C678" s="19" t="s">
        <v>233</v>
      </c>
      <c r="D678" s="13"/>
      <c r="E678" s="4" t="s">
        <v>322</v>
      </c>
      <c r="F678" s="15">
        <f>F679</f>
        <v>384.8</v>
      </c>
      <c r="G678" s="15">
        <f>G679</f>
        <v>384.8</v>
      </c>
      <c r="H678" s="15">
        <f t="shared" si="30"/>
        <v>100</v>
      </c>
    </row>
    <row r="679" spans="1:8" ht="24">
      <c r="A679" s="3">
        <f t="shared" si="33"/>
        <v>666</v>
      </c>
      <c r="B679" s="19" t="s">
        <v>264</v>
      </c>
      <c r="C679" s="19" t="s">
        <v>233</v>
      </c>
      <c r="D679" s="3">
        <v>313</v>
      </c>
      <c r="E679" s="4" t="s">
        <v>50</v>
      </c>
      <c r="F679" s="15">
        <v>384.8</v>
      </c>
      <c r="G679" s="15">
        <v>384.8</v>
      </c>
      <c r="H679" s="15">
        <f t="shared" si="30"/>
        <v>100</v>
      </c>
    </row>
    <row r="680" spans="1:8" ht="36">
      <c r="A680" s="3">
        <f t="shared" si="33"/>
        <v>667</v>
      </c>
      <c r="B680" s="19" t="s">
        <v>264</v>
      </c>
      <c r="C680" s="19" t="s">
        <v>234</v>
      </c>
      <c r="D680" s="3"/>
      <c r="E680" s="4" t="s">
        <v>149</v>
      </c>
      <c r="F680" s="15">
        <f>F681+F682</f>
        <v>77.19999999999999</v>
      </c>
      <c r="G680" s="15">
        <f>G681+G682</f>
        <v>77.19999999999999</v>
      </c>
      <c r="H680" s="15">
        <f t="shared" si="30"/>
        <v>100</v>
      </c>
    </row>
    <row r="681" spans="1:8" ht="12.75">
      <c r="A681" s="3">
        <f t="shared" si="33"/>
        <v>668</v>
      </c>
      <c r="B681" s="19" t="s">
        <v>264</v>
      </c>
      <c r="C681" s="19" t="s">
        <v>234</v>
      </c>
      <c r="D681" s="3">
        <v>244</v>
      </c>
      <c r="E681" s="4" t="s">
        <v>118</v>
      </c>
      <c r="F681" s="15">
        <v>42.9</v>
      </c>
      <c r="G681" s="15">
        <v>42.9</v>
      </c>
      <c r="H681" s="15">
        <f t="shared" si="30"/>
        <v>100</v>
      </c>
    </row>
    <row r="682" spans="1:8" ht="24">
      <c r="A682" s="3">
        <f t="shared" si="33"/>
        <v>669</v>
      </c>
      <c r="B682" s="19"/>
      <c r="C682" s="19"/>
      <c r="D682" s="3">
        <v>313</v>
      </c>
      <c r="E682" s="4" t="s">
        <v>50</v>
      </c>
      <c r="F682" s="15">
        <v>34.3</v>
      </c>
      <c r="G682" s="15">
        <v>34.3</v>
      </c>
      <c r="H682" s="15">
        <f t="shared" si="30"/>
        <v>100</v>
      </c>
    </row>
    <row r="683" spans="1:8" ht="48">
      <c r="A683" s="3">
        <f t="shared" si="33"/>
        <v>670</v>
      </c>
      <c r="B683" s="19" t="s">
        <v>264</v>
      </c>
      <c r="C683" s="19" t="s">
        <v>235</v>
      </c>
      <c r="D683" s="3"/>
      <c r="E683" s="26" t="s">
        <v>282</v>
      </c>
      <c r="F683" s="15">
        <f>F684</f>
        <v>14.4</v>
      </c>
      <c r="G683" s="15">
        <f>G684</f>
        <v>14.4</v>
      </c>
      <c r="H683" s="15">
        <f t="shared" si="30"/>
        <v>100</v>
      </c>
    </row>
    <row r="684" spans="1:8" ht="12.75">
      <c r="A684" s="3">
        <f t="shared" si="33"/>
        <v>671</v>
      </c>
      <c r="B684" s="19" t="s">
        <v>264</v>
      </c>
      <c r="C684" s="19" t="s">
        <v>235</v>
      </c>
      <c r="D684" s="3">
        <v>244</v>
      </c>
      <c r="E684" s="4" t="s">
        <v>118</v>
      </c>
      <c r="F684" s="15">
        <v>14.4</v>
      </c>
      <c r="G684" s="15">
        <v>14.4</v>
      </c>
      <c r="H684" s="15">
        <f t="shared" si="30"/>
        <v>100</v>
      </c>
    </row>
    <row r="685" spans="1:8" ht="24">
      <c r="A685" s="3">
        <f t="shared" si="33"/>
        <v>672</v>
      </c>
      <c r="B685" s="19" t="s">
        <v>264</v>
      </c>
      <c r="C685" s="19" t="s">
        <v>278</v>
      </c>
      <c r="D685" s="3"/>
      <c r="E685" s="4" t="s">
        <v>288</v>
      </c>
      <c r="F685" s="15">
        <f>F686</f>
        <v>25.6</v>
      </c>
      <c r="G685" s="15">
        <f>G686</f>
        <v>25.6</v>
      </c>
      <c r="H685" s="15">
        <f t="shared" si="30"/>
        <v>100</v>
      </c>
    </row>
    <row r="686" spans="1:8" ht="12.75">
      <c r="A686" s="3">
        <f t="shared" si="33"/>
        <v>673</v>
      </c>
      <c r="B686" s="19" t="s">
        <v>264</v>
      </c>
      <c r="C686" s="19" t="s">
        <v>278</v>
      </c>
      <c r="D686" s="3">
        <v>244</v>
      </c>
      <c r="E686" s="4" t="s">
        <v>118</v>
      </c>
      <c r="F686" s="15">
        <v>25.6</v>
      </c>
      <c r="G686" s="15">
        <v>25.6</v>
      </c>
      <c r="H686" s="15">
        <f t="shared" si="30"/>
        <v>100</v>
      </c>
    </row>
    <row r="687" spans="1:8" ht="24">
      <c r="A687" s="13">
        <f t="shared" si="33"/>
        <v>674</v>
      </c>
      <c r="B687" s="18" t="s">
        <v>264</v>
      </c>
      <c r="C687" s="18" t="s">
        <v>188</v>
      </c>
      <c r="D687" s="13"/>
      <c r="E687" s="14" t="s">
        <v>74</v>
      </c>
      <c r="F687" s="10">
        <f>F688+F692</f>
        <v>3667.2</v>
      </c>
      <c r="G687" s="10">
        <f>G688+G692</f>
        <v>3638.2999999999997</v>
      </c>
      <c r="H687" s="10">
        <f t="shared" si="30"/>
        <v>99.21193280977312</v>
      </c>
    </row>
    <row r="688" spans="1:8" ht="36">
      <c r="A688" s="3">
        <f t="shared" si="33"/>
        <v>675</v>
      </c>
      <c r="B688" s="19" t="s">
        <v>264</v>
      </c>
      <c r="C688" s="19" t="s">
        <v>226</v>
      </c>
      <c r="D688" s="3"/>
      <c r="E688" s="4" t="s">
        <v>77</v>
      </c>
      <c r="F688" s="15">
        <f>F689</f>
        <v>265.2</v>
      </c>
      <c r="G688" s="15">
        <f>G689</f>
        <v>265.2</v>
      </c>
      <c r="H688" s="15">
        <f t="shared" si="30"/>
        <v>100</v>
      </c>
    </row>
    <row r="689" spans="1:8" ht="12.75">
      <c r="A689" s="3">
        <f t="shared" si="33"/>
        <v>676</v>
      </c>
      <c r="B689" s="19" t="s">
        <v>264</v>
      </c>
      <c r="C689" s="19" t="s">
        <v>226</v>
      </c>
      <c r="D689" s="3">
        <v>110</v>
      </c>
      <c r="E689" s="4" t="s">
        <v>69</v>
      </c>
      <c r="F689" s="15">
        <f>SUM(F690:F691)</f>
        <v>265.2</v>
      </c>
      <c r="G689" s="15">
        <f>SUM(G690:G691)</f>
        <v>265.2</v>
      </c>
      <c r="H689" s="15">
        <f t="shared" si="30"/>
        <v>100</v>
      </c>
    </row>
    <row r="690" spans="1:8" ht="12.75">
      <c r="A690" s="3">
        <f t="shared" si="33"/>
        <v>677</v>
      </c>
      <c r="B690" s="19"/>
      <c r="C690" s="19"/>
      <c r="D690" s="3">
        <v>111</v>
      </c>
      <c r="E690" s="4" t="s">
        <v>89</v>
      </c>
      <c r="F690" s="15">
        <v>203.7</v>
      </c>
      <c r="G690" s="15">
        <v>203.7</v>
      </c>
      <c r="H690" s="15">
        <f t="shared" si="30"/>
        <v>100</v>
      </c>
    </row>
    <row r="691" spans="1:8" ht="24">
      <c r="A691" s="3">
        <f t="shared" si="33"/>
        <v>678</v>
      </c>
      <c r="B691" s="19"/>
      <c r="C691" s="19"/>
      <c r="D691" s="3">
        <v>119</v>
      </c>
      <c r="E691" s="4" t="s">
        <v>91</v>
      </c>
      <c r="F691" s="15">
        <v>61.5</v>
      </c>
      <c r="G691" s="15">
        <v>61.5</v>
      </c>
      <c r="H691" s="15">
        <f t="shared" si="30"/>
        <v>100</v>
      </c>
    </row>
    <row r="692" spans="1:8" ht="36">
      <c r="A692" s="3">
        <f t="shared" si="33"/>
        <v>679</v>
      </c>
      <c r="B692" s="19" t="s">
        <v>264</v>
      </c>
      <c r="C692" s="19" t="s">
        <v>227</v>
      </c>
      <c r="D692" s="3"/>
      <c r="E692" s="4" t="s">
        <v>76</v>
      </c>
      <c r="F692" s="15">
        <f>F693+F696</f>
        <v>3402</v>
      </c>
      <c r="G692" s="15">
        <f>G693+G696</f>
        <v>3373.1</v>
      </c>
      <c r="H692" s="15">
        <f aca="true" t="shared" si="34" ref="H692:H753">G692/F692*100</f>
        <v>99.15049970605526</v>
      </c>
    </row>
    <row r="693" spans="1:8" ht="12.75">
      <c r="A693" s="3">
        <f t="shared" si="33"/>
        <v>680</v>
      </c>
      <c r="B693" s="19" t="s">
        <v>264</v>
      </c>
      <c r="C693" s="19" t="s">
        <v>227</v>
      </c>
      <c r="D693" s="3">
        <v>110</v>
      </c>
      <c r="E693" s="4" t="s">
        <v>69</v>
      </c>
      <c r="F693" s="15">
        <f>SUM(F694:F695)</f>
        <v>2611.6</v>
      </c>
      <c r="G693" s="15">
        <f>SUM(G694:G695)</f>
        <v>2607.1</v>
      </c>
      <c r="H693" s="15">
        <f t="shared" si="34"/>
        <v>99.82769183642212</v>
      </c>
    </row>
    <row r="694" spans="1:8" ht="12.75">
      <c r="A694" s="3">
        <f t="shared" si="33"/>
        <v>681</v>
      </c>
      <c r="B694" s="19"/>
      <c r="C694" s="19"/>
      <c r="D694" s="3">
        <v>111</v>
      </c>
      <c r="E694" s="4" t="s">
        <v>89</v>
      </c>
      <c r="F694" s="15">
        <v>2005.8</v>
      </c>
      <c r="G694" s="15">
        <v>2005.8</v>
      </c>
      <c r="H694" s="15">
        <f t="shared" si="34"/>
        <v>100</v>
      </c>
    </row>
    <row r="695" spans="1:8" ht="24">
      <c r="A695" s="3">
        <f t="shared" si="33"/>
        <v>682</v>
      </c>
      <c r="B695" s="19"/>
      <c r="C695" s="19"/>
      <c r="D695" s="3">
        <v>119</v>
      </c>
      <c r="E695" s="4" t="s">
        <v>91</v>
      </c>
      <c r="F695" s="15">
        <v>605.8</v>
      </c>
      <c r="G695" s="15">
        <v>601.3</v>
      </c>
      <c r="H695" s="15">
        <f t="shared" si="34"/>
        <v>99.2571805876527</v>
      </c>
    </row>
    <row r="696" spans="1:8" ht="24">
      <c r="A696" s="3">
        <f t="shared" si="33"/>
        <v>683</v>
      </c>
      <c r="B696" s="19"/>
      <c r="C696" s="19"/>
      <c r="D696" s="3">
        <v>240</v>
      </c>
      <c r="E696" s="4" t="s">
        <v>68</v>
      </c>
      <c r="F696" s="15">
        <f>SUM(F697:F698)</f>
        <v>790.4</v>
      </c>
      <c r="G696" s="15">
        <f>SUM(G697:G698)</f>
        <v>766</v>
      </c>
      <c r="H696" s="15">
        <f t="shared" si="34"/>
        <v>96.91295546558705</v>
      </c>
    </row>
    <row r="697" spans="1:8" ht="24">
      <c r="A697" s="3">
        <f t="shared" si="33"/>
        <v>684</v>
      </c>
      <c r="B697" s="19"/>
      <c r="C697" s="19"/>
      <c r="D697" s="3">
        <v>242</v>
      </c>
      <c r="E697" s="4" t="s">
        <v>2</v>
      </c>
      <c r="F697" s="15">
        <v>657.5</v>
      </c>
      <c r="G697" s="15">
        <v>633.7</v>
      </c>
      <c r="H697" s="15">
        <f t="shared" si="34"/>
        <v>96.38022813688214</v>
      </c>
    </row>
    <row r="698" spans="1:8" ht="12.75">
      <c r="A698" s="3">
        <f t="shared" si="33"/>
        <v>685</v>
      </c>
      <c r="B698" s="19"/>
      <c r="C698" s="19"/>
      <c r="D698" s="3">
        <v>244</v>
      </c>
      <c r="E698" s="4" t="s">
        <v>118</v>
      </c>
      <c r="F698" s="15">
        <v>132.9</v>
      </c>
      <c r="G698" s="15">
        <v>132.3</v>
      </c>
      <c r="H698" s="15">
        <f t="shared" si="34"/>
        <v>99.54853273137698</v>
      </c>
    </row>
    <row r="699" spans="1:8" ht="12.75">
      <c r="A699" s="13">
        <f t="shared" si="33"/>
        <v>686</v>
      </c>
      <c r="B699" s="18" t="s">
        <v>264</v>
      </c>
      <c r="C699" s="18" t="s">
        <v>293</v>
      </c>
      <c r="D699" s="13"/>
      <c r="E699" s="14" t="s">
        <v>35</v>
      </c>
      <c r="F699" s="10">
        <f>F700</f>
        <v>10</v>
      </c>
      <c r="G699" s="10">
        <f>G700</f>
        <v>10</v>
      </c>
      <c r="H699" s="10">
        <f t="shared" si="34"/>
        <v>100</v>
      </c>
    </row>
    <row r="700" spans="1:8" ht="12.75">
      <c r="A700" s="3">
        <f t="shared" si="33"/>
        <v>687</v>
      </c>
      <c r="B700" s="19" t="s">
        <v>264</v>
      </c>
      <c r="C700" s="19" t="s">
        <v>536</v>
      </c>
      <c r="D700" s="3"/>
      <c r="E700" s="4" t="s">
        <v>8</v>
      </c>
      <c r="F700" s="15">
        <f>F701</f>
        <v>10</v>
      </c>
      <c r="G700" s="15">
        <f>G701</f>
        <v>10</v>
      </c>
      <c r="H700" s="15">
        <f t="shared" si="34"/>
        <v>100</v>
      </c>
    </row>
    <row r="701" spans="1:8" ht="24">
      <c r="A701" s="3">
        <f t="shared" si="33"/>
        <v>688</v>
      </c>
      <c r="B701" s="19" t="s">
        <v>264</v>
      </c>
      <c r="C701" s="19" t="s">
        <v>536</v>
      </c>
      <c r="D701" s="3">
        <v>313</v>
      </c>
      <c r="E701" s="4" t="s">
        <v>529</v>
      </c>
      <c r="F701" s="15">
        <v>10</v>
      </c>
      <c r="G701" s="15">
        <v>10</v>
      </c>
      <c r="H701" s="15">
        <f t="shared" si="34"/>
        <v>100</v>
      </c>
    </row>
    <row r="702" spans="1:9" ht="12.75">
      <c r="A702" s="13">
        <f t="shared" si="33"/>
        <v>689</v>
      </c>
      <c r="B702" s="18" t="s">
        <v>265</v>
      </c>
      <c r="C702" s="18"/>
      <c r="D702" s="13"/>
      <c r="E702" s="13" t="s">
        <v>28</v>
      </c>
      <c r="F702" s="10">
        <f>F703+F711+F751</f>
        <v>13883.400000000001</v>
      </c>
      <c r="G702" s="10">
        <f>G703+G711+G751</f>
        <v>13622.699999999999</v>
      </c>
      <c r="H702" s="10">
        <f t="shared" si="34"/>
        <v>98.12221790051426</v>
      </c>
      <c r="I702" s="65"/>
    </row>
    <row r="703" spans="1:8" ht="12.75">
      <c r="A703" s="13">
        <f t="shared" si="33"/>
        <v>690</v>
      </c>
      <c r="B703" s="18" t="s">
        <v>266</v>
      </c>
      <c r="C703" s="18"/>
      <c r="D703" s="13"/>
      <c r="E703" s="14" t="s">
        <v>29</v>
      </c>
      <c r="F703" s="10">
        <f aca="true" t="shared" si="35" ref="F703:G705">F704</f>
        <v>527.1</v>
      </c>
      <c r="G703" s="10">
        <f t="shared" si="35"/>
        <v>526</v>
      </c>
      <c r="H703" s="10">
        <f t="shared" si="34"/>
        <v>99.79131094668942</v>
      </c>
    </row>
    <row r="704" spans="1:8" ht="24">
      <c r="A704" s="3">
        <f t="shared" si="33"/>
        <v>691</v>
      </c>
      <c r="B704" s="19" t="s">
        <v>266</v>
      </c>
      <c r="C704" s="19" t="s">
        <v>161</v>
      </c>
      <c r="D704" s="3"/>
      <c r="E704" s="4" t="s">
        <v>339</v>
      </c>
      <c r="F704" s="15">
        <f t="shared" si="35"/>
        <v>527.1</v>
      </c>
      <c r="G704" s="15">
        <f t="shared" si="35"/>
        <v>526</v>
      </c>
      <c r="H704" s="15">
        <f t="shared" si="34"/>
        <v>99.79131094668942</v>
      </c>
    </row>
    <row r="705" spans="1:8" ht="24">
      <c r="A705" s="13">
        <f t="shared" si="33"/>
        <v>692</v>
      </c>
      <c r="B705" s="18" t="s">
        <v>266</v>
      </c>
      <c r="C705" s="18" t="s">
        <v>236</v>
      </c>
      <c r="D705" s="13"/>
      <c r="E705" s="14" t="s">
        <v>54</v>
      </c>
      <c r="F705" s="10">
        <f t="shared" si="35"/>
        <v>527.1</v>
      </c>
      <c r="G705" s="10">
        <f t="shared" si="35"/>
        <v>526</v>
      </c>
      <c r="H705" s="15">
        <f t="shared" si="34"/>
        <v>99.79131094668942</v>
      </c>
    </row>
    <row r="706" spans="1:9" ht="12.75">
      <c r="A706" s="3">
        <f t="shared" si="33"/>
        <v>693</v>
      </c>
      <c r="B706" s="19" t="s">
        <v>266</v>
      </c>
      <c r="C706" s="19" t="s">
        <v>237</v>
      </c>
      <c r="D706" s="3"/>
      <c r="E706" s="4" t="s">
        <v>55</v>
      </c>
      <c r="F706" s="15">
        <f>F707+F710</f>
        <v>527.1</v>
      </c>
      <c r="G706" s="15">
        <f>G707+G710</f>
        <v>526</v>
      </c>
      <c r="H706" s="15">
        <f t="shared" si="34"/>
        <v>99.79131094668942</v>
      </c>
      <c r="I706" s="66"/>
    </row>
    <row r="707" spans="1:8" ht="12.75">
      <c r="A707" s="3">
        <f t="shared" si="33"/>
        <v>694</v>
      </c>
      <c r="B707" s="19" t="s">
        <v>266</v>
      </c>
      <c r="C707" s="19" t="s">
        <v>237</v>
      </c>
      <c r="D707" s="3">
        <v>110</v>
      </c>
      <c r="E707" s="4" t="s">
        <v>69</v>
      </c>
      <c r="F707" s="15">
        <f>F708+F709</f>
        <v>31.599999999999998</v>
      </c>
      <c r="G707" s="15">
        <f>G708+G709</f>
        <v>31.4</v>
      </c>
      <c r="H707" s="15">
        <f t="shared" si="34"/>
        <v>99.36708860759495</v>
      </c>
    </row>
    <row r="708" spans="1:8" ht="24">
      <c r="A708" s="3">
        <f t="shared" si="33"/>
        <v>695</v>
      </c>
      <c r="B708" s="19"/>
      <c r="C708" s="19"/>
      <c r="D708" s="3">
        <v>112</v>
      </c>
      <c r="E708" s="4" t="s">
        <v>90</v>
      </c>
      <c r="F708" s="15">
        <v>10.2</v>
      </c>
      <c r="G708" s="15">
        <v>10.2</v>
      </c>
      <c r="H708" s="15">
        <f t="shared" si="34"/>
        <v>100</v>
      </c>
    </row>
    <row r="709" spans="1:8" ht="12.75">
      <c r="A709" s="3">
        <f t="shared" si="33"/>
        <v>696</v>
      </c>
      <c r="B709" s="19"/>
      <c r="C709" s="19"/>
      <c r="D709" s="3">
        <v>113</v>
      </c>
      <c r="E709" s="4" t="s">
        <v>382</v>
      </c>
      <c r="F709" s="15">
        <v>21.4</v>
      </c>
      <c r="G709" s="15">
        <v>21.2</v>
      </c>
      <c r="H709" s="15">
        <f t="shared" si="34"/>
        <v>99.06542056074767</v>
      </c>
    </row>
    <row r="710" spans="1:9" ht="12.75">
      <c r="A710" s="3">
        <f t="shared" si="33"/>
        <v>697</v>
      </c>
      <c r="B710" s="19"/>
      <c r="C710" s="19"/>
      <c r="D710" s="3">
        <v>244</v>
      </c>
      <c r="E710" s="4" t="s">
        <v>118</v>
      </c>
      <c r="F710" s="15">
        <v>495.5</v>
      </c>
      <c r="G710" s="15">
        <v>494.6</v>
      </c>
      <c r="H710" s="15">
        <f t="shared" si="34"/>
        <v>99.81836528758829</v>
      </c>
      <c r="I710" s="66"/>
    </row>
    <row r="711" spans="1:8" ht="12.75">
      <c r="A711" s="13">
        <f t="shared" si="33"/>
        <v>698</v>
      </c>
      <c r="B711" s="18" t="s">
        <v>267</v>
      </c>
      <c r="C711" s="18"/>
      <c r="D711" s="13"/>
      <c r="E711" s="14" t="s">
        <v>30</v>
      </c>
      <c r="F711" s="10">
        <f>F712</f>
        <v>11636.6</v>
      </c>
      <c r="G711" s="10">
        <f>G712</f>
        <v>11385.8</v>
      </c>
      <c r="H711" s="10">
        <f t="shared" si="34"/>
        <v>97.84473127889589</v>
      </c>
    </row>
    <row r="712" spans="1:8" ht="24">
      <c r="A712" s="3">
        <f t="shared" si="33"/>
        <v>699</v>
      </c>
      <c r="B712" s="19" t="s">
        <v>267</v>
      </c>
      <c r="C712" s="19" t="s">
        <v>161</v>
      </c>
      <c r="D712" s="3"/>
      <c r="E712" s="4" t="s">
        <v>339</v>
      </c>
      <c r="F712" s="15">
        <f>F713</f>
        <v>11636.6</v>
      </c>
      <c r="G712" s="15">
        <f>G713</f>
        <v>11385.8</v>
      </c>
      <c r="H712" s="15">
        <f t="shared" si="34"/>
        <v>97.84473127889589</v>
      </c>
    </row>
    <row r="713" spans="1:8" ht="24">
      <c r="A713" s="13">
        <f t="shared" si="33"/>
        <v>700</v>
      </c>
      <c r="B713" s="18" t="s">
        <v>267</v>
      </c>
      <c r="C713" s="18" t="s">
        <v>236</v>
      </c>
      <c r="D713" s="3"/>
      <c r="E713" s="14" t="s">
        <v>54</v>
      </c>
      <c r="F713" s="10">
        <f>F714+F719+F728+F731+F736+F743+F747+F749</f>
        <v>11636.6</v>
      </c>
      <c r="G713" s="10">
        <f>G714+G719+G728+G731+G736+G743+G747+G749</f>
        <v>11385.8</v>
      </c>
      <c r="H713" s="10">
        <f t="shared" si="34"/>
        <v>97.84473127889589</v>
      </c>
    </row>
    <row r="714" spans="1:8" ht="12.75">
      <c r="A714" s="3">
        <f t="shared" si="33"/>
        <v>701</v>
      </c>
      <c r="B714" s="19" t="s">
        <v>267</v>
      </c>
      <c r="C714" s="19" t="s">
        <v>238</v>
      </c>
      <c r="D714" s="3"/>
      <c r="E714" s="4" t="s">
        <v>56</v>
      </c>
      <c r="F714" s="15">
        <f>F715+F718</f>
        <v>1803</v>
      </c>
      <c r="G714" s="15">
        <f>G715+G718</f>
        <v>1686.6</v>
      </c>
      <c r="H714" s="15">
        <f t="shared" si="34"/>
        <v>93.5440931780366</v>
      </c>
    </row>
    <row r="715" spans="1:8" ht="12.75">
      <c r="A715" s="3">
        <f t="shared" si="33"/>
        <v>702</v>
      </c>
      <c r="B715" s="19" t="s">
        <v>267</v>
      </c>
      <c r="C715" s="19" t="s">
        <v>238</v>
      </c>
      <c r="D715" s="3">
        <v>110</v>
      </c>
      <c r="E715" s="4" t="s">
        <v>69</v>
      </c>
      <c r="F715" s="15">
        <f>F716+F717</f>
        <v>383.1</v>
      </c>
      <c r="G715" s="15">
        <f>G716+G717</f>
        <v>368.8</v>
      </c>
      <c r="H715" s="15">
        <f t="shared" si="34"/>
        <v>96.2672931349517</v>
      </c>
    </row>
    <row r="716" spans="1:8" ht="24">
      <c r="A716" s="3">
        <f t="shared" si="33"/>
        <v>703</v>
      </c>
      <c r="B716" s="19"/>
      <c r="C716" s="19"/>
      <c r="D716" s="3">
        <v>112</v>
      </c>
      <c r="E716" s="4" t="s">
        <v>90</v>
      </c>
      <c r="F716" s="15">
        <v>27.6</v>
      </c>
      <c r="G716" s="15">
        <v>27.6</v>
      </c>
      <c r="H716" s="15">
        <f t="shared" si="34"/>
        <v>100</v>
      </c>
    </row>
    <row r="717" spans="1:8" ht="12.75">
      <c r="A717" s="3">
        <f t="shared" si="33"/>
        <v>704</v>
      </c>
      <c r="B717" s="19"/>
      <c r="C717" s="19"/>
      <c r="D717" s="3">
        <v>113</v>
      </c>
      <c r="E717" s="4" t="s">
        <v>382</v>
      </c>
      <c r="F717" s="15">
        <v>355.5</v>
      </c>
      <c r="G717" s="15">
        <v>341.2</v>
      </c>
      <c r="H717" s="15">
        <f t="shared" si="34"/>
        <v>95.9774964838256</v>
      </c>
    </row>
    <row r="718" spans="1:8" ht="12.75">
      <c r="A718" s="3">
        <f t="shared" si="33"/>
        <v>705</v>
      </c>
      <c r="B718" s="19"/>
      <c r="C718" s="19"/>
      <c r="D718" s="3">
        <v>244</v>
      </c>
      <c r="E718" s="4" t="s">
        <v>118</v>
      </c>
      <c r="F718" s="15">
        <v>1419.9</v>
      </c>
      <c r="G718" s="15">
        <v>1317.8</v>
      </c>
      <c r="H718" s="15">
        <f t="shared" si="34"/>
        <v>92.80935277132191</v>
      </c>
    </row>
    <row r="719" spans="1:8" ht="12.75">
      <c r="A719" s="3">
        <f t="shared" si="33"/>
        <v>706</v>
      </c>
      <c r="B719" s="19" t="s">
        <v>267</v>
      </c>
      <c r="C719" s="19" t="s">
        <v>277</v>
      </c>
      <c r="D719" s="3"/>
      <c r="E719" s="4" t="s">
        <v>100</v>
      </c>
      <c r="F719" s="15">
        <f>F720+F723+F727</f>
        <v>6926.9</v>
      </c>
      <c r="G719" s="15">
        <f>G720+G723+G727</f>
        <v>6874.699999999999</v>
      </c>
      <c r="H719" s="15">
        <f t="shared" si="34"/>
        <v>99.24641614575062</v>
      </c>
    </row>
    <row r="720" spans="1:8" ht="12.75">
      <c r="A720" s="3">
        <f t="shared" si="33"/>
        <v>707</v>
      </c>
      <c r="B720" s="19" t="s">
        <v>267</v>
      </c>
      <c r="C720" s="19" t="s">
        <v>277</v>
      </c>
      <c r="D720" s="3">
        <v>110</v>
      </c>
      <c r="E720" s="4" t="s">
        <v>69</v>
      </c>
      <c r="F720" s="15">
        <f>SUM(F721:F722)</f>
        <v>4803.4</v>
      </c>
      <c r="G720" s="15">
        <f>SUM(G721:G722)</f>
        <v>4793.7</v>
      </c>
      <c r="H720" s="15">
        <f t="shared" si="34"/>
        <v>99.79805970770704</v>
      </c>
    </row>
    <row r="721" spans="1:8" ht="12.75">
      <c r="A721" s="3">
        <f t="shared" si="33"/>
        <v>708</v>
      </c>
      <c r="B721" s="19"/>
      <c r="C721" s="19"/>
      <c r="D721" s="3">
        <v>111</v>
      </c>
      <c r="E721" s="4" t="s">
        <v>89</v>
      </c>
      <c r="F721" s="15">
        <v>3689.2</v>
      </c>
      <c r="G721" s="15">
        <v>3689.2</v>
      </c>
      <c r="H721" s="15">
        <f t="shared" si="34"/>
        <v>100</v>
      </c>
    </row>
    <row r="722" spans="1:8" ht="24">
      <c r="A722" s="3">
        <f t="shared" si="33"/>
        <v>709</v>
      </c>
      <c r="B722" s="19"/>
      <c r="C722" s="19"/>
      <c r="D722" s="3">
        <v>119</v>
      </c>
      <c r="E722" s="4" t="s">
        <v>91</v>
      </c>
      <c r="F722" s="15">
        <v>1114.2</v>
      </c>
      <c r="G722" s="15">
        <v>1104.5</v>
      </c>
      <c r="H722" s="15">
        <f t="shared" si="34"/>
        <v>99.12942021181117</v>
      </c>
    </row>
    <row r="723" spans="1:8" ht="24">
      <c r="A723" s="3">
        <f t="shared" si="33"/>
        <v>710</v>
      </c>
      <c r="B723" s="19"/>
      <c r="C723" s="19"/>
      <c r="D723" s="3">
        <v>240</v>
      </c>
      <c r="E723" s="4" t="s">
        <v>68</v>
      </c>
      <c r="F723" s="15">
        <f>F725+F726+F724</f>
        <v>1212.6</v>
      </c>
      <c r="G723" s="15">
        <f>G725+G726+G724</f>
        <v>1170.1</v>
      </c>
      <c r="H723" s="15">
        <f t="shared" si="34"/>
        <v>96.49513442190334</v>
      </c>
    </row>
    <row r="724" spans="1:8" ht="24">
      <c r="A724" s="3">
        <f t="shared" si="33"/>
        <v>711</v>
      </c>
      <c r="B724" s="19"/>
      <c r="C724" s="19"/>
      <c r="D724" s="3">
        <v>242</v>
      </c>
      <c r="E724" s="4" t="s">
        <v>2</v>
      </c>
      <c r="F724" s="15">
        <v>72</v>
      </c>
      <c r="G724" s="15">
        <v>72</v>
      </c>
      <c r="H724" s="15">
        <f t="shared" si="34"/>
        <v>100</v>
      </c>
    </row>
    <row r="725" spans="1:8" ht="12.75">
      <c r="A725" s="3">
        <f t="shared" si="33"/>
        <v>712</v>
      </c>
      <c r="B725" s="19"/>
      <c r="C725" s="19"/>
      <c r="D725" s="3">
        <v>244</v>
      </c>
      <c r="E725" s="4" t="s">
        <v>118</v>
      </c>
      <c r="F725" s="15">
        <v>660.5</v>
      </c>
      <c r="G725" s="15">
        <v>650.8</v>
      </c>
      <c r="H725" s="15">
        <f t="shared" si="34"/>
        <v>98.53141559424678</v>
      </c>
    </row>
    <row r="726" spans="1:8" ht="12.75">
      <c r="A726" s="3">
        <f t="shared" si="33"/>
        <v>713</v>
      </c>
      <c r="B726" s="19"/>
      <c r="C726" s="19"/>
      <c r="D726" s="3">
        <v>247</v>
      </c>
      <c r="E726" s="4" t="s">
        <v>305</v>
      </c>
      <c r="F726" s="15">
        <v>480.1</v>
      </c>
      <c r="G726" s="15">
        <v>447.3</v>
      </c>
      <c r="H726" s="15">
        <f t="shared" si="34"/>
        <v>93.1680899812539</v>
      </c>
    </row>
    <row r="727" spans="1:8" ht="12.75">
      <c r="A727" s="3">
        <f t="shared" si="33"/>
        <v>714</v>
      </c>
      <c r="B727" s="19"/>
      <c r="C727" s="19"/>
      <c r="D727" s="3">
        <v>851</v>
      </c>
      <c r="E727" s="4" t="s">
        <v>39</v>
      </c>
      <c r="F727" s="15">
        <v>910.9</v>
      </c>
      <c r="G727" s="15">
        <v>910.9</v>
      </c>
      <c r="H727" s="15">
        <f t="shared" si="34"/>
        <v>100</v>
      </c>
    </row>
    <row r="728" spans="1:8" ht="24">
      <c r="A728" s="3">
        <f t="shared" si="33"/>
        <v>715</v>
      </c>
      <c r="B728" s="19" t="s">
        <v>267</v>
      </c>
      <c r="C728" s="19" t="s">
        <v>515</v>
      </c>
      <c r="D728" s="3"/>
      <c r="E728" s="4" t="s">
        <v>516</v>
      </c>
      <c r="F728" s="15">
        <f>F729+F730</f>
        <v>386.1</v>
      </c>
      <c r="G728" s="15">
        <f>G729+G730</f>
        <v>386.1</v>
      </c>
      <c r="H728" s="15">
        <f t="shared" si="34"/>
        <v>100</v>
      </c>
    </row>
    <row r="729" spans="1:8" ht="12.75">
      <c r="A729" s="3">
        <f t="shared" si="33"/>
        <v>716</v>
      </c>
      <c r="B729" s="19" t="s">
        <v>267</v>
      </c>
      <c r="C729" s="19" t="s">
        <v>515</v>
      </c>
      <c r="D729" s="3">
        <v>244</v>
      </c>
      <c r="E729" s="4" t="s">
        <v>118</v>
      </c>
      <c r="F729" s="15">
        <v>263.6</v>
      </c>
      <c r="G729" s="15">
        <v>263.6</v>
      </c>
      <c r="H729" s="15">
        <f t="shared" si="34"/>
        <v>100</v>
      </c>
    </row>
    <row r="730" spans="1:8" ht="24">
      <c r="A730" s="3">
        <f t="shared" si="33"/>
        <v>717</v>
      </c>
      <c r="B730" s="19"/>
      <c r="C730" s="19"/>
      <c r="D730" s="3">
        <v>831</v>
      </c>
      <c r="E730" s="4" t="s">
        <v>117</v>
      </c>
      <c r="F730" s="15">
        <v>122.5</v>
      </c>
      <c r="G730" s="15">
        <v>122.5</v>
      </c>
      <c r="H730" s="15">
        <f t="shared" si="34"/>
        <v>100</v>
      </c>
    </row>
    <row r="731" spans="1:8" ht="12.75">
      <c r="A731" s="3">
        <f t="shared" si="33"/>
        <v>718</v>
      </c>
      <c r="B731" s="19" t="s">
        <v>267</v>
      </c>
      <c r="C731" s="19" t="s">
        <v>307</v>
      </c>
      <c r="D731" s="3"/>
      <c r="E731" s="4" t="s">
        <v>310</v>
      </c>
      <c r="F731" s="15">
        <f>F735+F732</f>
        <v>1832.3</v>
      </c>
      <c r="G731" s="15">
        <f>G735+G732</f>
        <v>1832.3</v>
      </c>
      <c r="H731" s="15">
        <f t="shared" si="34"/>
        <v>100</v>
      </c>
    </row>
    <row r="732" spans="1:8" ht="12.75">
      <c r="A732" s="3">
        <f t="shared" si="33"/>
        <v>719</v>
      </c>
      <c r="B732" s="19" t="s">
        <v>267</v>
      </c>
      <c r="C732" s="19" t="s">
        <v>307</v>
      </c>
      <c r="D732" s="3">
        <v>110</v>
      </c>
      <c r="E732" s="4" t="s">
        <v>69</v>
      </c>
      <c r="F732" s="15">
        <f>F733+F734</f>
        <v>1250.8</v>
      </c>
      <c r="G732" s="15">
        <f>G733+G734</f>
        <v>1250.8</v>
      </c>
      <c r="H732" s="15">
        <f t="shared" si="34"/>
        <v>100</v>
      </c>
    </row>
    <row r="733" spans="1:8" ht="12.75">
      <c r="A733" s="3">
        <f t="shared" si="33"/>
        <v>720</v>
      </c>
      <c r="B733" s="19"/>
      <c r="C733" s="19"/>
      <c r="D733" s="3">
        <v>111</v>
      </c>
      <c r="E733" s="4" t="s">
        <v>89</v>
      </c>
      <c r="F733" s="15">
        <v>957.6</v>
      </c>
      <c r="G733" s="15">
        <v>957.6</v>
      </c>
      <c r="H733" s="15">
        <f t="shared" si="34"/>
        <v>100</v>
      </c>
    </row>
    <row r="734" spans="1:8" ht="24">
      <c r="A734" s="3">
        <f t="shared" si="33"/>
        <v>721</v>
      </c>
      <c r="B734" s="19"/>
      <c r="C734" s="19"/>
      <c r="D734" s="3">
        <v>119</v>
      </c>
      <c r="E734" s="4" t="s">
        <v>91</v>
      </c>
      <c r="F734" s="15">
        <v>293.2</v>
      </c>
      <c r="G734" s="15">
        <v>293.2</v>
      </c>
      <c r="H734" s="15">
        <f t="shared" si="34"/>
        <v>100</v>
      </c>
    </row>
    <row r="735" spans="1:8" ht="12.75">
      <c r="A735" s="3">
        <f aca="true" t="shared" si="36" ref="A735:A794">A734+1</f>
        <v>722</v>
      </c>
      <c r="B735" s="19"/>
      <c r="C735" s="19"/>
      <c r="D735" s="3">
        <v>244</v>
      </c>
      <c r="E735" s="4" t="s">
        <v>118</v>
      </c>
      <c r="F735" s="15">
        <v>581.5</v>
      </c>
      <c r="G735" s="15">
        <v>581.5</v>
      </c>
      <c r="H735" s="15">
        <f t="shared" si="34"/>
        <v>100</v>
      </c>
    </row>
    <row r="736" spans="1:8" ht="12.75">
      <c r="A736" s="3">
        <f t="shared" si="36"/>
        <v>723</v>
      </c>
      <c r="B736" s="19" t="s">
        <v>267</v>
      </c>
      <c r="C736" s="19" t="s">
        <v>363</v>
      </c>
      <c r="D736" s="3"/>
      <c r="E736" s="4" t="s">
        <v>366</v>
      </c>
      <c r="F736" s="15">
        <f>F737+F740</f>
        <v>319.1</v>
      </c>
      <c r="G736" s="15">
        <f>G737+G740</f>
        <v>236.9</v>
      </c>
      <c r="H736" s="15">
        <f t="shared" si="34"/>
        <v>74.24005014102161</v>
      </c>
    </row>
    <row r="737" spans="1:8" ht="12.75">
      <c r="A737" s="3">
        <f t="shared" si="36"/>
        <v>724</v>
      </c>
      <c r="B737" s="19" t="s">
        <v>267</v>
      </c>
      <c r="C737" s="19" t="s">
        <v>363</v>
      </c>
      <c r="D737" s="3">
        <v>110</v>
      </c>
      <c r="E737" s="4" t="s">
        <v>69</v>
      </c>
      <c r="F737" s="15">
        <f>F738+F739</f>
        <v>309.8</v>
      </c>
      <c r="G737" s="15">
        <f>G738+G739</f>
        <v>227.9</v>
      </c>
      <c r="H737" s="15">
        <f t="shared" si="34"/>
        <v>73.56358941252421</v>
      </c>
    </row>
    <row r="738" spans="1:8" ht="12.75">
      <c r="A738" s="3">
        <f t="shared" si="36"/>
        <v>725</v>
      </c>
      <c r="B738" s="19"/>
      <c r="C738" s="19"/>
      <c r="D738" s="3">
        <v>111</v>
      </c>
      <c r="E738" s="4" t="s">
        <v>89</v>
      </c>
      <c r="F738" s="15">
        <v>237.9</v>
      </c>
      <c r="G738" s="15">
        <v>175.8</v>
      </c>
      <c r="H738" s="15">
        <f t="shared" si="34"/>
        <v>73.89659520807062</v>
      </c>
    </row>
    <row r="739" spans="1:8" ht="24">
      <c r="A739" s="3">
        <f t="shared" si="36"/>
        <v>726</v>
      </c>
      <c r="B739" s="19"/>
      <c r="C739" s="19"/>
      <c r="D739" s="3">
        <v>119</v>
      </c>
      <c r="E739" s="4" t="s">
        <v>91</v>
      </c>
      <c r="F739" s="15">
        <v>71.9</v>
      </c>
      <c r="G739" s="15">
        <v>52.1</v>
      </c>
      <c r="H739" s="15">
        <f t="shared" si="34"/>
        <v>72.46175243393603</v>
      </c>
    </row>
    <row r="740" spans="1:8" ht="24">
      <c r="A740" s="3">
        <f t="shared" si="36"/>
        <v>727</v>
      </c>
      <c r="B740" s="19"/>
      <c r="C740" s="19"/>
      <c r="D740" s="3">
        <v>240</v>
      </c>
      <c r="E740" s="4" t="s">
        <v>68</v>
      </c>
      <c r="F740" s="15">
        <f>F741+F742</f>
        <v>9.3</v>
      </c>
      <c r="G740" s="15">
        <f>G741+G742</f>
        <v>9</v>
      </c>
      <c r="H740" s="15">
        <f t="shared" si="34"/>
        <v>96.77419354838709</v>
      </c>
    </row>
    <row r="741" spans="1:8" ht="24">
      <c r="A741" s="3">
        <f t="shared" si="36"/>
        <v>728</v>
      </c>
      <c r="B741" s="19"/>
      <c r="C741" s="19"/>
      <c r="D741" s="3">
        <v>242</v>
      </c>
      <c r="E741" s="4" t="s">
        <v>2</v>
      </c>
      <c r="F741" s="15">
        <v>7.4</v>
      </c>
      <c r="G741" s="15">
        <v>7.4</v>
      </c>
      <c r="H741" s="15">
        <f t="shared" si="34"/>
        <v>100</v>
      </c>
    </row>
    <row r="742" spans="1:8" ht="12.75">
      <c r="A742" s="3">
        <f t="shared" si="36"/>
        <v>729</v>
      </c>
      <c r="B742" s="19"/>
      <c r="C742" s="19"/>
      <c r="D742" s="3">
        <v>244</v>
      </c>
      <c r="E742" s="4" t="s">
        <v>118</v>
      </c>
      <c r="F742" s="15">
        <v>1.9</v>
      </c>
      <c r="G742" s="15">
        <v>1.6</v>
      </c>
      <c r="H742" s="15">
        <f t="shared" si="34"/>
        <v>84.21052631578948</v>
      </c>
    </row>
    <row r="743" spans="1:8" ht="60">
      <c r="A743" s="3">
        <f t="shared" si="36"/>
        <v>730</v>
      </c>
      <c r="B743" s="19" t="s">
        <v>267</v>
      </c>
      <c r="C743" s="19" t="s">
        <v>503</v>
      </c>
      <c r="D743" s="3"/>
      <c r="E743" s="50" t="s">
        <v>476</v>
      </c>
      <c r="F743" s="15">
        <f>F744</f>
        <v>192.2</v>
      </c>
      <c r="G743" s="15">
        <f>G744</f>
        <v>192.2</v>
      </c>
      <c r="H743" s="15">
        <f t="shared" si="34"/>
        <v>100</v>
      </c>
    </row>
    <row r="744" spans="1:8" ht="12.75">
      <c r="A744" s="3">
        <f t="shared" si="36"/>
        <v>731</v>
      </c>
      <c r="B744" s="19" t="s">
        <v>267</v>
      </c>
      <c r="C744" s="19" t="s">
        <v>503</v>
      </c>
      <c r="D744" s="3">
        <v>110</v>
      </c>
      <c r="E744" s="50" t="s">
        <v>69</v>
      </c>
      <c r="F744" s="15">
        <f>F745+F746</f>
        <v>192.2</v>
      </c>
      <c r="G744" s="15">
        <f>G745+G746</f>
        <v>192.2</v>
      </c>
      <c r="H744" s="15">
        <f t="shared" si="34"/>
        <v>100</v>
      </c>
    </row>
    <row r="745" spans="1:8" ht="12.75">
      <c r="A745" s="3">
        <f t="shared" si="36"/>
        <v>732</v>
      </c>
      <c r="B745" s="19"/>
      <c r="C745" s="19"/>
      <c r="D745" s="3">
        <v>111</v>
      </c>
      <c r="E745" s="50" t="s">
        <v>89</v>
      </c>
      <c r="F745" s="15">
        <v>147.6</v>
      </c>
      <c r="G745" s="15">
        <v>147.6</v>
      </c>
      <c r="H745" s="15">
        <f t="shared" si="34"/>
        <v>100</v>
      </c>
    </row>
    <row r="746" spans="1:8" ht="24">
      <c r="A746" s="3">
        <f t="shared" si="36"/>
        <v>733</v>
      </c>
      <c r="B746" s="19"/>
      <c r="C746" s="19"/>
      <c r="D746" s="3">
        <v>119</v>
      </c>
      <c r="E746" s="50" t="s">
        <v>91</v>
      </c>
      <c r="F746" s="15">
        <v>44.6</v>
      </c>
      <c r="G746" s="15">
        <v>44.6</v>
      </c>
      <c r="H746" s="15">
        <f t="shared" si="34"/>
        <v>100</v>
      </c>
    </row>
    <row r="747" spans="1:8" ht="24">
      <c r="A747" s="3">
        <f t="shared" si="36"/>
        <v>734</v>
      </c>
      <c r="B747" s="19" t="s">
        <v>267</v>
      </c>
      <c r="C747" s="19" t="s">
        <v>429</v>
      </c>
      <c r="D747" s="3"/>
      <c r="E747" s="4" t="s">
        <v>361</v>
      </c>
      <c r="F747" s="15">
        <f>F748</f>
        <v>123.9</v>
      </c>
      <c r="G747" s="15">
        <f>G748</f>
        <v>123.9</v>
      </c>
      <c r="H747" s="15">
        <f t="shared" si="34"/>
        <v>100</v>
      </c>
    </row>
    <row r="748" spans="1:8" ht="12.75">
      <c r="A748" s="3">
        <f t="shared" si="36"/>
        <v>735</v>
      </c>
      <c r="B748" s="19" t="s">
        <v>267</v>
      </c>
      <c r="C748" s="19" t="s">
        <v>429</v>
      </c>
      <c r="D748" s="3">
        <v>244</v>
      </c>
      <c r="E748" s="4" t="s">
        <v>118</v>
      </c>
      <c r="F748" s="15">
        <v>123.9</v>
      </c>
      <c r="G748" s="15">
        <v>123.9</v>
      </c>
      <c r="H748" s="15">
        <f t="shared" si="34"/>
        <v>100</v>
      </c>
    </row>
    <row r="749" spans="1:8" ht="24">
      <c r="A749" s="3">
        <f t="shared" si="36"/>
        <v>736</v>
      </c>
      <c r="B749" s="19" t="s">
        <v>267</v>
      </c>
      <c r="C749" s="19" t="s">
        <v>362</v>
      </c>
      <c r="D749" s="3"/>
      <c r="E749" s="4" t="s">
        <v>361</v>
      </c>
      <c r="F749" s="15">
        <f>F750</f>
        <v>53.1</v>
      </c>
      <c r="G749" s="15">
        <f>G750</f>
        <v>53.1</v>
      </c>
      <c r="H749" s="15">
        <f t="shared" si="34"/>
        <v>100</v>
      </c>
    </row>
    <row r="750" spans="1:8" ht="12.75">
      <c r="A750" s="3">
        <f t="shared" si="36"/>
        <v>737</v>
      </c>
      <c r="B750" s="19" t="s">
        <v>267</v>
      </c>
      <c r="C750" s="19" t="s">
        <v>362</v>
      </c>
      <c r="D750" s="3">
        <v>244</v>
      </c>
      <c r="E750" s="4" t="s">
        <v>118</v>
      </c>
      <c r="F750" s="15">
        <v>53.1</v>
      </c>
      <c r="G750" s="15">
        <v>53.1</v>
      </c>
      <c r="H750" s="15">
        <f t="shared" si="34"/>
        <v>100</v>
      </c>
    </row>
    <row r="751" spans="1:9" ht="12.75">
      <c r="A751" s="13">
        <f t="shared" si="36"/>
        <v>738</v>
      </c>
      <c r="B751" s="18" t="s">
        <v>268</v>
      </c>
      <c r="C751" s="18"/>
      <c r="D751" s="13"/>
      <c r="E751" s="14" t="s">
        <v>31</v>
      </c>
      <c r="F751" s="10">
        <f>F752+F765</f>
        <v>1719.7</v>
      </c>
      <c r="G751" s="10">
        <f>G752+G765</f>
        <v>1710.8999999999999</v>
      </c>
      <c r="H751" s="10">
        <f t="shared" si="34"/>
        <v>99.48828284003022</v>
      </c>
      <c r="I751" s="65"/>
    </row>
    <row r="752" spans="1:9" ht="24">
      <c r="A752" s="3">
        <f t="shared" si="36"/>
        <v>739</v>
      </c>
      <c r="B752" s="19" t="s">
        <v>268</v>
      </c>
      <c r="C752" s="19" t="s">
        <v>161</v>
      </c>
      <c r="D752" s="3"/>
      <c r="E752" s="4" t="s">
        <v>339</v>
      </c>
      <c r="F752" s="15">
        <f>F753</f>
        <v>1689.7</v>
      </c>
      <c r="G752" s="15">
        <f>G753</f>
        <v>1680.8999999999999</v>
      </c>
      <c r="H752" s="15">
        <f t="shared" si="34"/>
        <v>99.4791974906788</v>
      </c>
      <c r="I752" s="65"/>
    </row>
    <row r="753" spans="1:9" ht="24">
      <c r="A753" s="13">
        <f t="shared" si="36"/>
        <v>740</v>
      </c>
      <c r="B753" s="18" t="s">
        <v>268</v>
      </c>
      <c r="C753" s="18" t="s">
        <v>236</v>
      </c>
      <c r="D753" s="13"/>
      <c r="E753" s="14" t="s">
        <v>54</v>
      </c>
      <c r="F753" s="10">
        <f>F754+F761</f>
        <v>1689.7</v>
      </c>
      <c r="G753" s="10">
        <f>G754+G761</f>
        <v>1680.8999999999999</v>
      </c>
      <c r="H753" s="10">
        <f t="shared" si="34"/>
        <v>99.4791974906788</v>
      </c>
      <c r="I753" s="65"/>
    </row>
    <row r="754" spans="1:8" ht="24">
      <c r="A754" s="3">
        <f t="shared" si="36"/>
        <v>741</v>
      </c>
      <c r="B754" s="19" t="s">
        <v>268</v>
      </c>
      <c r="C754" s="19" t="s">
        <v>239</v>
      </c>
      <c r="D754" s="3"/>
      <c r="E754" s="4" t="s">
        <v>101</v>
      </c>
      <c r="F754" s="15">
        <f>F755+F758</f>
        <v>1685</v>
      </c>
      <c r="G754" s="15">
        <f>G755+G758</f>
        <v>1676.1999999999998</v>
      </c>
      <c r="H754" s="15">
        <f aca="true" t="shared" si="37" ref="H754:H794">G754/F754*100</f>
        <v>99.47774480712165</v>
      </c>
    </row>
    <row r="755" spans="1:16" ht="12.75">
      <c r="A755" s="3">
        <f t="shared" si="36"/>
        <v>742</v>
      </c>
      <c r="B755" s="19" t="s">
        <v>268</v>
      </c>
      <c r="C755" s="19" t="s">
        <v>239</v>
      </c>
      <c r="D755" s="3">
        <v>110</v>
      </c>
      <c r="E755" s="4" t="s">
        <v>69</v>
      </c>
      <c r="F755" s="15">
        <f>SUM(F756:F757)</f>
        <v>1422.7</v>
      </c>
      <c r="G755" s="15">
        <f>SUM(G756:G757)</f>
        <v>1418.6</v>
      </c>
      <c r="H755" s="15">
        <f t="shared" si="37"/>
        <v>99.71181556195965</v>
      </c>
      <c r="P755" s="1" t="s">
        <v>157</v>
      </c>
    </row>
    <row r="756" spans="1:8" ht="12.75">
      <c r="A756" s="3">
        <f t="shared" si="36"/>
        <v>743</v>
      </c>
      <c r="B756" s="19"/>
      <c r="C756" s="19"/>
      <c r="D756" s="3">
        <v>111</v>
      </c>
      <c r="E756" s="4" t="s">
        <v>89</v>
      </c>
      <c r="F756" s="15">
        <v>1092.7</v>
      </c>
      <c r="G756" s="15">
        <v>1092.7</v>
      </c>
      <c r="H756" s="15">
        <f t="shared" si="37"/>
        <v>100</v>
      </c>
    </row>
    <row r="757" spans="1:8" ht="24">
      <c r="A757" s="3">
        <f t="shared" si="36"/>
        <v>744</v>
      </c>
      <c r="B757" s="19"/>
      <c r="C757" s="19"/>
      <c r="D757" s="3">
        <v>119</v>
      </c>
      <c r="E757" s="4" t="s">
        <v>91</v>
      </c>
      <c r="F757" s="15">
        <v>330</v>
      </c>
      <c r="G757" s="15">
        <v>325.9</v>
      </c>
      <c r="H757" s="15">
        <f t="shared" si="37"/>
        <v>98.75757575757575</v>
      </c>
    </row>
    <row r="758" spans="1:8" ht="24">
      <c r="A758" s="3">
        <f t="shared" si="36"/>
        <v>745</v>
      </c>
      <c r="B758" s="19"/>
      <c r="C758" s="19"/>
      <c r="D758" s="3">
        <v>240</v>
      </c>
      <c r="E758" s="4" t="s">
        <v>68</v>
      </c>
      <c r="F758" s="15">
        <f>F759+F760</f>
        <v>262.3</v>
      </c>
      <c r="G758" s="15">
        <f>G759+G760</f>
        <v>257.59999999999997</v>
      </c>
      <c r="H758" s="15">
        <f t="shared" si="37"/>
        <v>98.20815859702628</v>
      </c>
    </row>
    <row r="759" spans="1:9" ht="24">
      <c r="A759" s="3">
        <f t="shared" si="36"/>
        <v>746</v>
      </c>
      <c r="B759" s="19"/>
      <c r="C759" s="19"/>
      <c r="D759" s="3">
        <v>242</v>
      </c>
      <c r="E759" s="4" t="s">
        <v>2</v>
      </c>
      <c r="F759" s="15">
        <v>244.8</v>
      </c>
      <c r="G759" s="15">
        <v>240.2</v>
      </c>
      <c r="H759" s="15">
        <f t="shared" si="37"/>
        <v>98.12091503267973</v>
      </c>
      <c r="I759" s="65"/>
    </row>
    <row r="760" spans="1:9" ht="12.75">
      <c r="A760" s="3">
        <f t="shared" si="36"/>
        <v>747</v>
      </c>
      <c r="B760" s="19"/>
      <c r="C760" s="19"/>
      <c r="D760" s="3">
        <v>244</v>
      </c>
      <c r="E760" s="4" t="s">
        <v>118</v>
      </c>
      <c r="F760" s="15">
        <v>17.5</v>
      </c>
      <c r="G760" s="15">
        <v>17.4</v>
      </c>
      <c r="H760" s="15">
        <f t="shared" si="37"/>
        <v>99.42857142857142</v>
      </c>
      <c r="I760" s="61"/>
    </row>
    <row r="761" spans="1:9" ht="60">
      <c r="A761" s="3">
        <f t="shared" si="36"/>
        <v>748</v>
      </c>
      <c r="B761" s="19" t="s">
        <v>268</v>
      </c>
      <c r="C761" s="19" t="s">
        <v>504</v>
      </c>
      <c r="D761" s="3"/>
      <c r="E761" s="50" t="s">
        <v>476</v>
      </c>
      <c r="F761" s="15">
        <f>F762</f>
        <v>4.7</v>
      </c>
      <c r="G761" s="15">
        <f>G762</f>
        <v>4.7</v>
      </c>
      <c r="H761" s="15">
        <f t="shared" si="37"/>
        <v>100</v>
      </c>
      <c r="I761" s="61"/>
    </row>
    <row r="762" spans="1:9" ht="12.75">
      <c r="A762" s="3">
        <f t="shared" si="36"/>
        <v>749</v>
      </c>
      <c r="B762" s="19" t="s">
        <v>268</v>
      </c>
      <c r="C762" s="19" t="s">
        <v>504</v>
      </c>
      <c r="D762" s="3">
        <v>110</v>
      </c>
      <c r="E762" s="50" t="s">
        <v>69</v>
      </c>
      <c r="F762" s="15">
        <f>F763+F764</f>
        <v>4.7</v>
      </c>
      <c r="G762" s="15">
        <f>G763+G764</f>
        <v>4.7</v>
      </c>
      <c r="H762" s="15">
        <f t="shared" si="37"/>
        <v>100</v>
      </c>
      <c r="I762" s="61"/>
    </row>
    <row r="763" spans="1:9" ht="12.75">
      <c r="A763" s="3">
        <f t="shared" si="36"/>
        <v>750</v>
      </c>
      <c r="B763" s="19"/>
      <c r="C763" s="19"/>
      <c r="D763" s="3">
        <v>111</v>
      </c>
      <c r="E763" s="50" t="s">
        <v>89</v>
      </c>
      <c r="F763" s="15">
        <v>3.6</v>
      </c>
      <c r="G763" s="15">
        <v>3.6</v>
      </c>
      <c r="H763" s="15">
        <f t="shared" si="37"/>
        <v>100</v>
      </c>
      <c r="I763" s="61"/>
    </row>
    <row r="764" spans="1:9" ht="24">
      <c r="A764" s="3">
        <f t="shared" si="36"/>
        <v>751</v>
      </c>
      <c r="B764" s="19"/>
      <c r="C764" s="19"/>
      <c r="D764" s="3">
        <v>119</v>
      </c>
      <c r="E764" s="50" t="s">
        <v>91</v>
      </c>
      <c r="F764" s="15">
        <v>1.1</v>
      </c>
      <c r="G764" s="15">
        <v>1.1</v>
      </c>
      <c r="H764" s="15">
        <f t="shared" si="37"/>
        <v>100</v>
      </c>
      <c r="I764" s="61"/>
    </row>
    <row r="765" spans="1:9" ht="12.75">
      <c r="A765" s="13">
        <f t="shared" si="36"/>
        <v>752</v>
      </c>
      <c r="B765" s="18" t="s">
        <v>268</v>
      </c>
      <c r="C765" s="18" t="s">
        <v>293</v>
      </c>
      <c r="D765" s="13"/>
      <c r="E765" s="14" t="s">
        <v>35</v>
      </c>
      <c r="F765" s="10">
        <f>F766</f>
        <v>30</v>
      </c>
      <c r="G765" s="10">
        <f>G766</f>
        <v>30</v>
      </c>
      <c r="H765" s="10">
        <f t="shared" si="37"/>
        <v>100</v>
      </c>
      <c r="I765" s="61"/>
    </row>
    <row r="766" spans="1:9" ht="36">
      <c r="A766" s="3">
        <f t="shared" si="36"/>
        <v>753</v>
      </c>
      <c r="B766" s="19" t="s">
        <v>268</v>
      </c>
      <c r="C766" s="19" t="s">
        <v>199</v>
      </c>
      <c r="D766" s="3"/>
      <c r="E766" s="4" t="s">
        <v>114</v>
      </c>
      <c r="F766" s="15">
        <f>F767</f>
        <v>30</v>
      </c>
      <c r="G766" s="15">
        <f>G767</f>
        <v>30</v>
      </c>
      <c r="H766" s="15">
        <f t="shared" si="37"/>
        <v>100</v>
      </c>
      <c r="I766" s="61"/>
    </row>
    <row r="767" spans="1:9" ht="12.75">
      <c r="A767" s="3">
        <f t="shared" si="36"/>
        <v>754</v>
      </c>
      <c r="B767" s="19" t="s">
        <v>268</v>
      </c>
      <c r="C767" s="19" t="s">
        <v>199</v>
      </c>
      <c r="D767" s="3">
        <v>853</v>
      </c>
      <c r="E767" s="4" t="s">
        <v>86</v>
      </c>
      <c r="F767" s="15">
        <v>30</v>
      </c>
      <c r="G767" s="15">
        <v>30</v>
      </c>
      <c r="H767" s="15">
        <f t="shared" si="37"/>
        <v>100</v>
      </c>
      <c r="I767" s="61"/>
    </row>
    <row r="768" spans="1:9" s="1" customFormat="1" ht="12.75">
      <c r="A768" s="13">
        <f t="shared" si="36"/>
        <v>755</v>
      </c>
      <c r="B768" s="18" t="s">
        <v>269</v>
      </c>
      <c r="C768" s="19"/>
      <c r="D768" s="3"/>
      <c r="E768" s="13" t="s">
        <v>84</v>
      </c>
      <c r="F768" s="10">
        <f>F769</f>
        <v>3137.5</v>
      </c>
      <c r="G768" s="10">
        <f>G769</f>
        <v>3137.5</v>
      </c>
      <c r="H768" s="10">
        <f t="shared" si="37"/>
        <v>100</v>
      </c>
      <c r="I768" s="59"/>
    </row>
    <row r="769" spans="1:9" s="1" customFormat="1" ht="12.75">
      <c r="A769" s="13">
        <f t="shared" si="36"/>
        <v>756</v>
      </c>
      <c r="B769" s="18" t="s">
        <v>270</v>
      </c>
      <c r="C769" s="19"/>
      <c r="D769" s="3"/>
      <c r="E769" s="14" t="s">
        <v>0</v>
      </c>
      <c r="F769" s="10">
        <f>F770</f>
        <v>3137.5</v>
      </c>
      <c r="G769" s="10">
        <f>G770</f>
        <v>3137.5</v>
      </c>
      <c r="H769" s="10">
        <f t="shared" si="37"/>
        <v>100</v>
      </c>
      <c r="I769" s="59"/>
    </row>
    <row r="770" spans="1:9" s="1" customFormat="1" ht="12.75">
      <c r="A770" s="13">
        <f t="shared" si="36"/>
        <v>757</v>
      </c>
      <c r="B770" s="18" t="s">
        <v>270</v>
      </c>
      <c r="C770" s="18" t="s">
        <v>293</v>
      </c>
      <c r="D770" s="13"/>
      <c r="E770" s="14" t="s">
        <v>35</v>
      </c>
      <c r="F770" s="10">
        <f>F771+F773</f>
        <v>3137.5</v>
      </c>
      <c r="G770" s="10">
        <f>G771+G773</f>
        <v>3137.5</v>
      </c>
      <c r="H770" s="10">
        <f t="shared" si="37"/>
        <v>100</v>
      </c>
      <c r="I770" s="59"/>
    </row>
    <row r="771" spans="1:9" s="1" customFormat="1" ht="12.75">
      <c r="A771" s="3">
        <f t="shared" si="36"/>
        <v>758</v>
      </c>
      <c r="B771" s="19" t="s">
        <v>270</v>
      </c>
      <c r="C771" s="19" t="s">
        <v>240</v>
      </c>
      <c r="D771" s="45"/>
      <c r="E771" s="46" t="s">
        <v>144</v>
      </c>
      <c r="F771" s="15">
        <f>F772</f>
        <v>3130.1</v>
      </c>
      <c r="G771" s="15">
        <f>G772</f>
        <v>3130.1</v>
      </c>
      <c r="H771" s="15">
        <f t="shared" si="37"/>
        <v>100</v>
      </c>
      <c r="I771" s="59"/>
    </row>
    <row r="772" spans="1:9" s="1" customFormat="1" ht="36">
      <c r="A772" s="3">
        <f t="shared" si="36"/>
        <v>759</v>
      </c>
      <c r="B772" s="19" t="s">
        <v>270</v>
      </c>
      <c r="C772" s="19" t="s">
        <v>240</v>
      </c>
      <c r="D772" s="3">
        <v>611</v>
      </c>
      <c r="E772" s="4" t="s">
        <v>110</v>
      </c>
      <c r="F772" s="15">
        <v>3130.1</v>
      </c>
      <c r="G772" s="15">
        <v>3130.1</v>
      </c>
      <c r="H772" s="15">
        <f t="shared" si="37"/>
        <v>100</v>
      </c>
      <c r="I772" s="59"/>
    </row>
    <row r="773" spans="1:9" s="1" customFormat="1" ht="60">
      <c r="A773" s="3">
        <f t="shared" si="36"/>
        <v>760</v>
      </c>
      <c r="B773" s="19" t="s">
        <v>270</v>
      </c>
      <c r="C773" s="19" t="s">
        <v>472</v>
      </c>
      <c r="D773" s="3"/>
      <c r="E773" s="50" t="s">
        <v>476</v>
      </c>
      <c r="F773" s="15">
        <f>F774</f>
        <v>7.4</v>
      </c>
      <c r="G773" s="15">
        <f>G774</f>
        <v>7.4</v>
      </c>
      <c r="H773" s="15">
        <f t="shared" si="37"/>
        <v>100</v>
      </c>
      <c r="I773" s="59"/>
    </row>
    <row r="774" spans="1:9" s="1" customFormat="1" ht="36">
      <c r="A774" s="3">
        <f t="shared" si="36"/>
        <v>761</v>
      </c>
      <c r="B774" s="19" t="s">
        <v>270</v>
      </c>
      <c r="C774" s="19" t="s">
        <v>472</v>
      </c>
      <c r="D774" s="3">
        <v>611</v>
      </c>
      <c r="E774" s="4" t="s">
        <v>110</v>
      </c>
      <c r="F774" s="15">
        <v>7.4</v>
      </c>
      <c r="G774" s="15">
        <v>7.4</v>
      </c>
      <c r="H774" s="15">
        <f t="shared" si="37"/>
        <v>100</v>
      </c>
      <c r="I774" s="59"/>
    </row>
    <row r="775" spans="1:9" s="1" customFormat="1" ht="12.75">
      <c r="A775" s="13">
        <f t="shared" si="36"/>
        <v>762</v>
      </c>
      <c r="B775" s="18" t="s">
        <v>440</v>
      </c>
      <c r="C775" s="18"/>
      <c r="D775" s="13"/>
      <c r="E775" s="13" t="s">
        <v>432</v>
      </c>
      <c r="F775" s="10">
        <f aca="true" t="shared" si="38" ref="F775:G779">F776</f>
        <v>11.2</v>
      </c>
      <c r="G775" s="10">
        <f t="shared" si="38"/>
        <v>11.2</v>
      </c>
      <c r="H775" s="10">
        <f t="shared" si="37"/>
        <v>100</v>
      </c>
      <c r="I775" s="59"/>
    </row>
    <row r="776" spans="1:9" s="1" customFormat="1" ht="12.75">
      <c r="A776" s="13">
        <f t="shared" si="36"/>
        <v>763</v>
      </c>
      <c r="B776" s="18" t="s">
        <v>437</v>
      </c>
      <c r="C776" s="18"/>
      <c r="D776" s="13"/>
      <c r="E776" s="14" t="s">
        <v>433</v>
      </c>
      <c r="F776" s="10">
        <f t="shared" si="38"/>
        <v>11.2</v>
      </c>
      <c r="G776" s="10">
        <f t="shared" si="38"/>
        <v>11.2</v>
      </c>
      <c r="H776" s="10">
        <f t="shared" si="37"/>
        <v>100</v>
      </c>
      <c r="I776" s="59"/>
    </row>
    <row r="777" spans="1:9" s="1" customFormat="1" ht="24">
      <c r="A777" s="3">
        <f t="shared" si="36"/>
        <v>764</v>
      </c>
      <c r="B777" s="19" t="s">
        <v>437</v>
      </c>
      <c r="C777" s="19" t="s">
        <v>160</v>
      </c>
      <c r="D777" s="3"/>
      <c r="E777" s="25" t="s">
        <v>384</v>
      </c>
      <c r="F777" s="15">
        <f t="shared" si="38"/>
        <v>11.2</v>
      </c>
      <c r="G777" s="15">
        <f t="shared" si="38"/>
        <v>11.2</v>
      </c>
      <c r="H777" s="15">
        <f t="shared" si="37"/>
        <v>100</v>
      </c>
      <c r="I777" s="59"/>
    </row>
    <row r="778" spans="1:9" s="1" customFormat="1" ht="12.75">
      <c r="A778" s="13">
        <f t="shared" si="36"/>
        <v>765</v>
      </c>
      <c r="B778" s="18" t="s">
        <v>437</v>
      </c>
      <c r="C778" s="18" t="s">
        <v>438</v>
      </c>
      <c r="D778" s="13"/>
      <c r="E778" s="14" t="s">
        <v>434</v>
      </c>
      <c r="F778" s="10">
        <f t="shared" si="38"/>
        <v>11.2</v>
      </c>
      <c r="G778" s="10">
        <f t="shared" si="38"/>
        <v>11.2</v>
      </c>
      <c r="H778" s="10">
        <f t="shared" si="37"/>
        <v>100</v>
      </c>
      <c r="I778" s="59"/>
    </row>
    <row r="779" spans="1:9" s="1" customFormat="1" ht="24">
      <c r="A779" s="3">
        <f t="shared" si="36"/>
        <v>766</v>
      </c>
      <c r="B779" s="19" t="s">
        <v>437</v>
      </c>
      <c r="C779" s="19" t="s">
        <v>439</v>
      </c>
      <c r="D779" s="3"/>
      <c r="E779" s="4" t="s">
        <v>435</v>
      </c>
      <c r="F779" s="15">
        <f t="shared" si="38"/>
        <v>11.2</v>
      </c>
      <c r="G779" s="15">
        <f t="shared" si="38"/>
        <v>11.2</v>
      </c>
      <c r="H779" s="15">
        <f t="shared" si="37"/>
        <v>100</v>
      </c>
      <c r="I779" s="59"/>
    </row>
    <row r="780" spans="1:9" s="1" customFormat="1" ht="12.75">
      <c r="A780" s="3">
        <f t="shared" si="36"/>
        <v>767</v>
      </c>
      <c r="B780" s="19" t="s">
        <v>437</v>
      </c>
      <c r="C780" s="19" t="s">
        <v>439</v>
      </c>
      <c r="D780" s="3">
        <v>730</v>
      </c>
      <c r="E780" s="4" t="s">
        <v>436</v>
      </c>
      <c r="F780" s="15">
        <v>11.2</v>
      </c>
      <c r="G780" s="15">
        <v>11.2</v>
      </c>
      <c r="H780" s="15">
        <f t="shared" si="37"/>
        <v>100</v>
      </c>
      <c r="I780" s="59"/>
    </row>
    <row r="781" spans="1:8" ht="24">
      <c r="A781" s="13">
        <f t="shared" si="36"/>
        <v>768</v>
      </c>
      <c r="B781" s="18" t="s">
        <v>271</v>
      </c>
      <c r="C781" s="18"/>
      <c r="D781" s="13"/>
      <c r="E781" s="13" t="s">
        <v>103</v>
      </c>
      <c r="F781" s="10">
        <f>F782+F789</f>
        <v>213136</v>
      </c>
      <c r="G781" s="10">
        <f>G782+G789</f>
        <v>213113.2</v>
      </c>
      <c r="H781" s="10">
        <f t="shared" si="37"/>
        <v>99.98930260490954</v>
      </c>
    </row>
    <row r="782" spans="1:8" ht="24">
      <c r="A782" s="13">
        <f t="shared" si="36"/>
        <v>769</v>
      </c>
      <c r="B782" s="18" t="s">
        <v>272</v>
      </c>
      <c r="C782" s="18"/>
      <c r="D782" s="13"/>
      <c r="E782" s="14" t="s">
        <v>32</v>
      </c>
      <c r="F782" s="10">
        <f>F783</f>
        <v>39378.1</v>
      </c>
      <c r="G782" s="10">
        <f>G783</f>
        <v>39378.1</v>
      </c>
      <c r="H782" s="10">
        <f t="shared" si="37"/>
        <v>100</v>
      </c>
    </row>
    <row r="783" spans="1:12" ht="24">
      <c r="A783" s="3">
        <f t="shared" si="36"/>
        <v>770</v>
      </c>
      <c r="B783" s="19" t="s">
        <v>273</v>
      </c>
      <c r="C783" s="19" t="s">
        <v>160</v>
      </c>
      <c r="D783" s="13"/>
      <c r="E783" s="25" t="s">
        <v>384</v>
      </c>
      <c r="F783" s="15">
        <f>F784</f>
        <v>39378.1</v>
      </c>
      <c r="G783" s="15">
        <f>G784</f>
        <v>39378.1</v>
      </c>
      <c r="H783" s="15">
        <f t="shared" si="37"/>
        <v>100</v>
      </c>
      <c r="K783" t="s">
        <v>157</v>
      </c>
      <c r="L783" s="1" t="s">
        <v>157</v>
      </c>
    </row>
    <row r="784" spans="1:8" ht="24">
      <c r="A784" s="13">
        <f t="shared" si="36"/>
        <v>771</v>
      </c>
      <c r="B784" s="18" t="s">
        <v>272</v>
      </c>
      <c r="C784" s="18" t="s">
        <v>385</v>
      </c>
      <c r="D784" s="13"/>
      <c r="E784" s="14" t="s">
        <v>57</v>
      </c>
      <c r="F784" s="10">
        <f>F785+F787</f>
        <v>39378.1</v>
      </c>
      <c r="G784" s="10">
        <f>G785+G787</f>
        <v>39378.1</v>
      </c>
      <c r="H784" s="10">
        <f t="shared" si="37"/>
        <v>100</v>
      </c>
    </row>
    <row r="785" spans="1:8" ht="24">
      <c r="A785" s="3">
        <f t="shared" si="36"/>
        <v>772</v>
      </c>
      <c r="B785" s="19" t="s">
        <v>272</v>
      </c>
      <c r="C785" s="19" t="s">
        <v>386</v>
      </c>
      <c r="D785" s="3"/>
      <c r="E785" s="4" t="s">
        <v>58</v>
      </c>
      <c r="F785" s="15">
        <f>F786</f>
        <v>31812.1</v>
      </c>
      <c r="G785" s="15">
        <f>G786</f>
        <v>31812.1</v>
      </c>
      <c r="H785" s="15">
        <f t="shared" si="37"/>
        <v>100</v>
      </c>
    </row>
    <row r="786" spans="1:8" ht="12.75">
      <c r="A786" s="3">
        <f t="shared" si="36"/>
        <v>773</v>
      </c>
      <c r="B786" s="19" t="s">
        <v>272</v>
      </c>
      <c r="C786" s="19" t="s">
        <v>386</v>
      </c>
      <c r="D786" s="3">
        <v>511</v>
      </c>
      <c r="E786" s="4" t="s">
        <v>104</v>
      </c>
      <c r="F786" s="15">
        <v>31812.1</v>
      </c>
      <c r="G786" s="15">
        <v>31812.1</v>
      </c>
      <c r="H786" s="15">
        <f t="shared" si="37"/>
        <v>100</v>
      </c>
    </row>
    <row r="787" spans="1:8" ht="36">
      <c r="A787" s="3">
        <f t="shared" si="36"/>
        <v>774</v>
      </c>
      <c r="B787" s="19" t="s">
        <v>272</v>
      </c>
      <c r="C787" s="19" t="s">
        <v>387</v>
      </c>
      <c r="D787" s="3"/>
      <c r="E787" s="25" t="s">
        <v>292</v>
      </c>
      <c r="F787" s="15">
        <f>F788</f>
        <v>7566</v>
      </c>
      <c r="G787" s="15">
        <f>G788</f>
        <v>7566</v>
      </c>
      <c r="H787" s="15">
        <f t="shared" si="37"/>
        <v>100</v>
      </c>
    </row>
    <row r="788" spans="1:8" ht="12.75">
      <c r="A788" s="3">
        <f t="shared" si="36"/>
        <v>775</v>
      </c>
      <c r="B788" s="19" t="s">
        <v>272</v>
      </c>
      <c r="C788" s="19" t="s">
        <v>387</v>
      </c>
      <c r="D788" s="3">
        <v>511</v>
      </c>
      <c r="E788" s="4" t="s">
        <v>104</v>
      </c>
      <c r="F788" s="15">
        <v>7566</v>
      </c>
      <c r="G788" s="15">
        <v>7566</v>
      </c>
      <c r="H788" s="15">
        <f t="shared" si="37"/>
        <v>100</v>
      </c>
    </row>
    <row r="789" spans="1:8" ht="12.75">
      <c r="A789" s="13">
        <f t="shared" si="36"/>
        <v>776</v>
      </c>
      <c r="B789" s="18" t="s">
        <v>274</v>
      </c>
      <c r="C789" s="18"/>
      <c r="D789" s="13"/>
      <c r="E789" s="14" t="s">
        <v>33</v>
      </c>
      <c r="F789" s="10">
        <f aca="true" t="shared" si="39" ref="F789:G792">F790</f>
        <v>173757.9</v>
      </c>
      <c r="G789" s="10">
        <f t="shared" si="39"/>
        <v>173735.1</v>
      </c>
      <c r="H789" s="10">
        <f t="shared" si="37"/>
        <v>99.98687829445453</v>
      </c>
    </row>
    <row r="790" spans="1:8" ht="24">
      <c r="A790" s="3">
        <f t="shared" si="36"/>
        <v>777</v>
      </c>
      <c r="B790" s="19" t="s">
        <v>275</v>
      </c>
      <c r="C790" s="19" t="s">
        <v>160</v>
      </c>
      <c r="D790" s="13"/>
      <c r="E790" s="25" t="s">
        <v>384</v>
      </c>
      <c r="F790" s="15">
        <f t="shared" si="39"/>
        <v>173757.9</v>
      </c>
      <c r="G790" s="15">
        <f t="shared" si="39"/>
        <v>173735.1</v>
      </c>
      <c r="H790" s="15">
        <f t="shared" si="37"/>
        <v>99.98687829445453</v>
      </c>
    </row>
    <row r="791" spans="1:8" ht="24">
      <c r="A791" s="13">
        <f t="shared" si="36"/>
        <v>778</v>
      </c>
      <c r="B791" s="18" t="s">
        <v>275</v>
      </c>
      <c r="C791" s="18" t="s">
        <v>385</v>
      </c>
      <c r="D791" s="13"/>
      <c r="E791" s="14" t="s">
        <v>57</v>
      </c>
      <c r="F791" s="10">
        <f t="shared" si="39"/>
        <v>173757.9</v>
      </c>
      <c r="G791" s="10">
        <f t="shared" si="39"/>
        <v>173735.1</v>
      </c>
      <c r="H791" s="10">
        <f t="shared" si="37"/>
        <v>99.98687829445453</v>
      </c>
    </row>
    <row r="792" spans="1:8" ht="24">
      <c r="A792" s="3">
        <f t="shared" si="36"/>
        <v>779</v>
      </c>
      <c r="B792" s="19" t="s">
        <v>274</v>
      </c>
      <c r="C792" s="19" t="s">
        <v>388</v>
      </c>
      <c r="D792" s="3"/>
      <c r="E792" s="4" t="s">
        <v>59</v>
      </c>
      <c r="F792" s="15">
        <f t="shared" si="39"/>
        <v>173757.9</v>
      </c>
      <c r="G792" s="15">
        <f t="shared" si="39"/>
        <v>173735.1</v>
      </c>
      <c r="H792" s="15">
        <f t="shared" si="37"/>
        <v>99.98687829445453</v>
      </c>
    </row>
    <row r="793" spans="1:8" ht="12.75">
      <c r="A793" s="3">
        <f t="shared" si="36"/>
        <v>780</v>
      </c>
      <c r="B793" s="19" t="s">
        <v>274</v>
      </c>
      <c r="C793" s="19" t="s">
        <v>388</v>
      </c>
      <c r="D793" s="3">
        <v>540</v>
      </c>
      <c r="E793" s="4" t="s">
        <v>10</v>
      </c>
      <c r="F793" s="15">
        <v>173757.9</v>
      </c>
      <c r="G793" s="15">
        <v>173735.1</v>
      </c>
      <c r="H793" s="15">
        <f t="shared" si="37"/>
        <v>99.98687829445453</v>
      </c>
    </row>
    <row r="794" spans="1:9" ht="12.75">
      <c r="A794" s="13">
        <f t="shared" si="36"/>
        <v>781</v>
      </c>
      <c r="B794" s="18"/>
      <c r="C794" s="18"/>
      <c r="D794" s="13"/>
      <c r="E794" s="13" t="s">
        <v>34</v>
      </c>
      <c r="F794" s="10">
        <f>F14+F168+F174+F201+F249+F297+F313+F614+F638+F702+F768+F781+F775</f>
        <v>1142608.8</v>
      </c>
      <c r="G794" s="10">
        <f>G14+G168+G174+G201+G249+G297+G313+G614+G638+G702+G768+G781+G775</f>
        <v>1110895.68</v>
      </c>
      <c r="H794" s="10">
        <f t="shared" si="37"/>
        <v>97.2244988836074</v>
      </c>
      <c r="I794" s="65"/>
    </row>
    <row r="795" spans="1:8" ht="12.75">
      <c r="A795" s="21"/>
      <c r="B795" s="17"/>
      <c r="C795" s="17"/>
      <c r="D795" s="21"/>
      <c r="E795" s="21"/>
      <c r="F795" s="22"/>
      <c r="G795" s="22"/>
      <c r="H795" s="22"/>
    </row>
    <row r="797" spans="6:8" ht="12.75">
      <c r="F797" s="22"/>
      <c r="G797" s="22"/>
      <c r="H797" s="22"/>
    </row>
    <row r="799" ht="12.75">
      <c r="G799" s="8" t="s">
        <v>157</v>
      </c>
    </row>
  </sheetData>
  <sheetProtection/>
  <mergeCells count="17">
    <mergeCell ref="E4:H4"/>
    <mergeCell ref="G11:H11"/>
    <mergeCell ref="I11:O12"/>
    <mergeCell ref="E3:H3"/>
    <mergeCell ref="E1:H1"/>
    <mergeCell ref="E2:H2"/>
    <mergeCell ref="E5:H5"/>
    <mergeCell ref="A9:H9"/>
    <mergeCell ref="A1:B6"/>
    <mergeCell ref="E6:H6"/>
    <mergeCell ref="E7:H7"/>
    <mergeCell ref="A11:A12"/>
    <mergeCell ref="B11:B12"/>
    <mergeCell ref="C11:C12"/>
    <mergeCell ref="E11:E12"/>
    <mergeCell ref="D11:D12"/>
    <mergeCell ref="F11:F12"/>
  </mergeCells>
  <printOptions/>
  <pageMargins left="0.5905511811023623" right="0.5905511811023623" top="1.1811023622047245" bottom="0.5905511811023623" header="0" footer="0"/>
  <pageSetup fitToHeight="100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Матасова Н.Ю.</dc:creator>
  <cp:keywords/>
  <dc:description/>
  <cp:lastModifiedBy>user</cp:lastModifiedBy>
  <cp:lastPrinted>2023-03-14T08:16:21Z</cp:lastPrinted>
  <dcterms:created xsi:type="dcterms:W3CDTF">1996-10-08T23:32:33Z</dcterms:created>
  <dcterms:modified xsi:type="dcterms:W3CDTF">2023-05-17T10:47:26Z</dcterms:modified>
  <cp:category/>
  <cp:version/>
  <cp:contentType/>
  <cp:contentStatus/>
</cp:coreProperties>
</file>