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1"/>
  </bookViews>
  <sheets>
    <sheet name="Диаграмма1" sheetId="1" r:id="rId1"/>
    <sheet name="Лист1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1">'Лист1'!$A$1:$U$120</definedName>
  </definedNames>
  <calcPr fullCalcOnLoad="1"/>
</workbook>
</file>

<file path=xl/sharedStrings.xml><?xml version="1.0" encoding="utf-8"?>
<sst xmlns="http://schemas.openxmlformats.org/spreadsheetml/2006/main" count="518" uniqueCount="329">
  <si>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</si>
  <si>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</si>
  <si>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</si>
  <si>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</si>
  <si>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</si>
  <si>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</si>
  <si>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</si>
  <si>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</si>
  <si>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</si>
  <si>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</si>
  <si>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</si>
  <si>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</si>
  <si>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</si>
  <si>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</si>
  <si>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</si>
  <si>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</si>
  <si>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</si>
  <si>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</si>
  <si>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</si>
  <si>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</si>
  <si>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</si>
  <si>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</si>
  <si>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</si>
  <si>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</si>
  <si>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</si>
  <si>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</si>
  <si>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</si>
  <si>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</si>
  <si>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</si>
  <si>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</si>
  <si>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</si>
  <si>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</si>
  <si>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</si>
  <si>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</si>
  <si>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</si>
  <si>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</si>
  <si>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</si>
  <si>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</si>
  <si>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</si>
  <si>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</si>
  <si>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</si>
  <si>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</si>
  <si>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</si>
  <si>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</si>
  <si>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</si>
  <si>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</si>
  <si>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</si>
  <si>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</si>
  <si>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</si>
  <si>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</si>
  <si>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</si>
  <si>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</si>
  <si>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</si>
  <si>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</si>
  <si>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</si>
  <si>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</si>
  <si>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</si>
  <si>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</si>
  <si>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</si>
  <si>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</si>
  <si>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</si>
  <si>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</si>
  <si>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</si>
  <si>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</si>
  <si>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</si>
  <si>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</si>
  <si>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</si>
  <si>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</si>
  <si>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</si>
  <si>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</si>
  <si>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</si>
  <si>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</si>
  <si>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</si>
  <si>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</si>
  <si>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</si>
  <si>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</si>
  <si>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</si>
  <si>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</si>
  <si>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</si>
  <si>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</si>
  <si>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</si>
  <si>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</si>
  <si>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</si>
  <si>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</si>
  <si>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</si>
  <si>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</si>
  <si>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</si>
  <si>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</si>
  <si>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</si>
  <si>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</si>
  <si>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</si>
  <si>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</si>
  <si>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</si>
  <si>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</si>
  <si>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</si>
  <si>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</si>
  <si>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</si>
  <si>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</si>
  <si>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</si>
  <si>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</si>
  <si>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</si>
  <si>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</si>
  <si>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</si>
  <si>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</si>
  <si>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</si>
  <si>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</si>
  <si>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</si>
  <si>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</si>
  <si>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</si>
  <si>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</si>
  <si>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</si>
  <si>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</si>
  <si>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</si>
  <si>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</si>
  <si>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</si>
  <si>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</si>
  <si>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</si>
  <si>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ИНЫЕ МЕЖБЮДЖЕТНЫЕ ТРАНСФЕРТЫ</t>
  </si>
  <si>
    <t>000 1 01 02000 01 0000 110</t>
  </si>
  <si>
    <t>000 1 05 00000 00 0000 000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</si>
  <si>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</si>
  <si>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</si>
  <si>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</si>
  <si>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</si>
  <si>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</si>
  <si>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</si>
  <si>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</si>
  <si>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</si>
  <si>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</si>
  <si>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</si>
  <si>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</si>
  <si>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</si>
  <si>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</si>
  <si>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</si>
  <si>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</si>
  <si>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</si>
  <si>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</si>
  <si>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</si>
  <si>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</si>
  <si>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</si>
  <si>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</si>
  <si>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</si>
  <si>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</si>
  <si>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</si>
  <si>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</si>
  <si>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</si>
  <si>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</si>
  <si>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</si>
  <si>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</si>
  <si>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</si>
  <si>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</si>
  <si>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</si>
  <si>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</si>
  <si>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</si>
  <si>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</si>
  <si>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</si>
  <si>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</si>
  <si>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</si>
  <si>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</si>
  <si>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</si>
  <si>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</si>
  <si>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</si>
  <si>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</si>
  <si>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</si>
  <si>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</si>
  <si>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</si>
  <si>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</si>
  <si>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</si>
  <si>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</si>
  <si>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</si>
  <si>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</si>
  <si>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</si>
  <si>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</si>
  <si>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</si>
  <si>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</si>
  <si>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</si>
  <si>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</si>
  <si>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</si>
  <si>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</si>
  <si>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</si>
  <si>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</si>
  <si>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</si>
  <si>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</si>
  <si>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</si>
  <si>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</si>
  <si>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</si>
  <si>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</si>
  <si>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</si>
  <si>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</si>
  <si>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</si>
  <si>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</si>
  <si>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</si>
  <si>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</si>
  <si>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</si>
  <si>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</si>
  <si>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000 2 02 35250 05 0000 150</t>
  </si>
  <si>
    <t>000 2 02 39999 05 0000 150</t>
  </si>
  <si>
    <t>000 2 02 40000 00 0000 150</t>
  </si>
  <si>
    <t>000 2 02 40014 05 0000 150</t>
  </si>
  <si>
    <t>на 2022 год</t>
  </si>
  <si>
    <t>000 2 02 15002 05 0000 150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</si>
  <si>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</si>
  <si>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</si>
  <si>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</si>
  <si>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</si>
  <si>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</si>
  <si>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</si>
  <si>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</si>
  <si>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</si>
  <si>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</si>
  <si>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на 2023 год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</si>
  <si>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</si>
  <si>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</si>
  <si>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 xml:space="preserve"> &lt;1&gt;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</si>
  <si>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</si>
  <si>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</si>
  <si>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</si>
  <si>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</si>
  <si>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</si>
  <si>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</si>
  <si>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</si>
  <si>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</si>
  <si>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</si>
  <si>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</si>
  <si>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</si>
  <si>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</si>
  <si>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</si>
  <si>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</si>
  <si>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</si>
  <si>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</si>
  <si>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Свод доходов муниципального бюджета на 2022 год и плановый период 2023 и 2024 годов</t>
  </si>
  <si>
    <t>на 2024 год</t>
  </si>
  <si>
    <t>000 1 13 02995 05 0000 130</t>
  </si>
  <si>
    <t>Прочие доходы от компенсации затрат бюджетов муниципальных районов</t>
  </si>
  <si>
    <t xml:space="preserve">000 1 14 02053 05 0000 440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</si>
  <si>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</si>
  <si>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</si>
  <si>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</si>
  <si>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</si>
  <si>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</si>
  <si>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</si>
  <si>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</si>
  <si>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</si>
  <si>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</si>
  <si>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</si>
  <si>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</si>
  <si>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</si>
  <si>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</si>
  <si>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</si>
  <si>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</si>
  <si>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</si>
  <si>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создание и обеспечение деятельности молодежных "коворкинг-центров"</t>
  </si>
  <si>
    <t>000 2 02 20077 05 0000 150</t>
  </si>
  <si>
    <t>Субсидии на строительство системы водоснабжения в с. Байкалово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</si>
  <si>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</si>
  <si>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Субвенции на осуществление государственного полномочия Свердловской области по организации  проведения на территории Свердловской области мероприятий по предупреждению и ликвидации болезней животных</t>
  </si>
  <si>
    <t xml:space="preserve"> &lt;3&gt;</t>
  </si>
  <si>
    <t>&lt;5&gt;</t>
  </si>
  <si>
    <t>000 2 02 45303 05 0000 150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</si>
  <si>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</si>
  <si>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000 2 02 49999 05 0000 150</t>
  </si>
  <si>
    <t>&lt;6&gt;</t>
  </si>
  <si>
    <t>Прочие межбюджетные трансферты на организацию бесплатного горячего питания обучающихся, получающих начальное общее образование в гмуниципальных образовательных организациях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</si>
  <si>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от 23 декабря 2021 года № 27 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2022 год 
и плановый период 2023 и 2024 годов» 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</si>
  <si>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</si>
  <si>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</si>
  <si>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</si>
  <si>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</si>
  <si>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>&lt;2&gt;</t>
  </si>
  <si>
    <t>Субсидии бюджетам муниципальных районов на обеспечение комплексного развития сельских территорий&lt;2&gt;</t>
  </si>
  <si>
    <t>Субсидии на улучшение жилищных условий граждан, проживающих на сельских территориях</t>
  </si>
  <si>
    <t>Субсидии на внесение изменений в документы территориального планирования и правила землепользования и застройки</t>
  </si>
  <si>
    <t>Прочие субсидии бюджетам муниципальных районов &lt;3&gt;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</si>
  <si>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</si>
  <si>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</si>
  <si>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</si>
  <si>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>Прочие межбюджетные трансферты, передаваемые бюджетам муниципальных районов&lt;7&gt;</t>
  </si>
  <si>
    <t xml:space="preserve"> &lt;4&gt;</t>
  </si>
  <si>
    <t>&lt;7&gt;</t>
  </si>
  <si>
    <t>Прочие межбюджетные трансферты на завершение строительства объекта "Школа на 550 мест по адресу: Свердловская область, Байкаловский район, с.Байкалово, ул.Мальгина,98"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</si>
  <si>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</si>
  <si>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</si>
  <si>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000 2 18 35118 05 0000 150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</si>
  <si>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</si>
  <si>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</si>
  <si>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</si>
  <si>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</si>
  <si>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</si>
  <si>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</si>
  <si>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</si>
  <si>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</si>
  <si>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Доходы бюджетов муниципальных районов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поселений</t>
  </si>
  <si>
    <t>000 218 35120 05 0000 150</t>
  </si>
  <si>
    <t>Доходы бюджетов муниципальных районов от возврата автономными учреждениями остатков субсидий прошлых лет</t>
  </si>
  <si>
    <t>00 2 18 05020 05 0000 150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</si>
  <si>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</si>
  <si>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000 2 19 35120 05 0000 150</t>
  </si>
  <si>
    <t>000 2 19 45303 05 0000 150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</si>
  <si>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</si>
  <si>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000 2 19 60010 05 0000 150 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</si>
  <si>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</si>
  <si>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</si>
  <si>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</si>
  <si>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</si>
  <si>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</si>
  <si>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</si>
  <si>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</si>
  <si>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</si>
  <si>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</si>
  <si>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</si>
  <si>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</si>
  <si>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</si>
  <si>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</si>
  <si>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</si>
  <si>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</si>
  <si>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</si>
  <si>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</si>
  <si>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</si>
  <si>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</si>
  <si>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</si>
  <si>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</si>
  <si>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</si>
  <si>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</si>
  <si>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</si>
  <si>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</si>
  <si>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</si>
  <si>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000 2 02 27576 05 0000 150</t>
  </si>
  <si>
    <t>Прочие межбюджетные трансферты бюджетам муниципальных районов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</si>
  <si>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66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</si>
</sst>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 shrinkToFit="1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179" fontId="9" fillId="0" borderId="11" xfId="0" applyNumberFormat="1" applyFont="1" applyBorder="1" applyAlignment="1">
      <alignment/>
    </xf>
    <xf numFmtId="49" fontId="9" fillId="0" borderId="0" xfId="0" applyNumberFormat="1" applyFont="1" applyBorder="1" applyAlignment="1">
      <alignment horizontal="justify" vertical="top" wrapText="1"/>
    </xf>
    <xf numFmtId="179" fontId="9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left" vertical="top" wrapText="1"/>
    </xf>
    <xf numFmtId="179" fontId="9" fillId="0" borderId="0" xfId="0" applyNumberFormat="1" applyFont="1" applyFill="1" applyBorder="1" applyAlignment="1">
      <alignment/>
    </xf>
    <xf numFmtId="179" fontId="9" fillId="0" borderId="11" xfId="0" applyNumberFormat="1" applyFont="1" applyBorder="1" applyAlignment="1">
      <alignment horizontal="right"/>
    </xf>
    <xf numFmtId="0" fontId="10" fillId="0" borderId="0" xfId="0" applyFont="1" applyBorder="1" applyAlignment="1">
      <alignment horizontal="justify" vertical="top" wrapText="1" shrinkToFit="1"/>
    </xf>
    <xf numFmtId="179" fontId="10" fillId="0" borderId="0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justify" vertical="center" wrapText="1" shrinkToFit="1"/>
    </xf>
    <xf numFmtId="49" fontId="10" fillId="0" borderId="10" xfId="0" applyNumberFormat="1" applyFont="1" applyBorder="1" applyAlignment="1">
      <alignment horizontal="justify" vertical="center" wrapText="1" shrinkToFit="1"/>
    </xf>
    <xf numFmtId="49" fontId="9" fillId="0" borderId="11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Alignment="1">
      <alignment horizontal="right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49" fontId="28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07675"/>
          <c:w val="0.9477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</c:numRef>
          </c:val>
        </c:ser>
        <c:overlap val="-27"/>
        <c:gapWidth val="219"/>
        <c:axId val="65466382"/>
        <c:axId val="52326527"/>
      </c:barChart>
      <c:catAx>
        <c:axId val="654663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326527"/>
        <c:crosses val="autoZero"/>
        <c:auto val="1"/>
        <c:lblOffset val="100"/>
        <c:tickLblSkip val="1"/>
        <c:noMultiLvlLbl val="0"/>
      </c:catAx>
      <c:valAx>
        <c:axId val="523265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4663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Chart 1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19"/>
  <sheetViews>
    <sheetView tabSelected="1" view="pageBreakPreview" zoomScaleNormal="115" zoomScaleSheetLayoutView="100" workbookViewId="0" topLeftCell="A116">
      <selection activeCell="A7" sqref="A7:U7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102" t="s">
        <v>263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15" customFormat="1" ht="33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 s="15" customFormat="1" ht="51.7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5.75">
      <c r="A7" s="116" t="s">
        <v>230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103" t="s">
        <v>183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03" t="s">
        <v>17</v>
      </c>
      <c r="R9" s="113" t="s">
        <v>116</v>
      </c>
      <c r="S9" s="110" t="s">
        <v>20</v>
      </c>
      <c r="T9" s="111"/>
      <c r="U9" s="112"/>
    </row>
    <row r="10" spans="1:21" ht="18" customHeight="1" hidden="1">
      <c r="A10" s="104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104"/>
      <c r="R10" s="114"/>
      <c r="S10" s="31"/>
      <c r="T10" s="32"/>
      <c r="U10" s="32"/>
    </row>
    <row r="11" spans="1:21" ht="24" customHeight="1">
      <c r="A11" s="105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105"/>
      <c r="R11" s="115"/>
      <c r="S11" s="33" t="s">
        <v>199</v>
      </c>
      <c r="T11" s="34" t="s">
        <v>210</v>
      </c>
      <c r="U11" s="34" t="s">
        <v>231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125</v>
      </c>
      <c r="S13" s="40">
        <f>SUM(S14,S18,S22,S24,S30,S32,S36,S41,S16)</f>
        <v>258615</v>
      </c>
      <c r="T13" s="41">
        <f>SUM(T14+T16+T18+T22+T24+T30+T32+T36+T41)</f>
        <v>279556.00000000006</v>
      </c>
      <c r="U13" s="41">
        <f>SUM(U14+U17+U18+U22+U24+U30+U32+U36+U41)</f>
        <v>311307.99999999994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210490</v>
      </c>
      <c r="T14" s="45">
        <f>SUM(T15)</f>
        <v>235516</v>
      </c>
      <c r="U14" s="45">
        <f>SUM(U15)</f>
        <v>265392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3" t="s">
        <v>118</v>
      </c>
      <c r="R15" s="43" t="s">
        <v>72</v>
      </c>
      <c r="S15" s="44">
        <v>210490</v>
      </c>
      <c r="T15" s="45">
        <v>235516</v>
      </c>
      <c r="U15" s="45">
        <v>265392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154</v>
      </c>
      <c r="R16" s="43" t="s">
        <v>142</v>
      </c>
      <c r="S16" s="44">
        <f>SUM(S17)</f>
        <v>3700</v>
      </c>
      <c r="T16" s="45">
        <f>SUM(T17)</f>
        <v>3900</v>
      </c>
      <c r="U16" s="45">
        <f>SUM(U17)</f>
        <v>4000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141</v>
      </c>
      <c r="R17" s="43" t="s">
        <v>143</v>
      </c>
      <c r="S17" s="44">
        <v>3700</v>
      </c>
      <c r="T17" s="45">
        <v>3900</v>
      </c>
      <c r="U17" s="45">
        <v>4000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119</v>
      </c>
      <c r="R18" s="43" t="s">
        <v>9</v>
      </c>
      <c r="S18" s="44">
        <f>SUM(S19:S21)</f>
        <v>13260</v>
      </c>
      <c r="T18" s="45">
        <f>SUM(T19:T21)</f>
        <v>14223</v>
      </c>
      <c r="U18" s="45">
        <f>SUM(U19:U21)</f>
        <v>15363</v>
      </c>
    </row>
    <row r="19" spans="1:21" ht="24" customHeight="1">
      <c r="A19" s="37" t="s">
        <v>159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155</v>
      </c>
      <c r="R19" s="43" t="s">
        <v>156</v>
      </c>
      <c r="S19" s="44">
        <v>10500</v>
      </c>
      <c r="T19" s="45">
        <v>11281</v>
      </c>
      <c r="U19" s="45">
        <v>12163</v>
      </c>
    </row>
    <row r="20" spans="1:21" ht="12.75">
      <c r="A20" s="37" t="s">
        <v>160</v>
      </c>
      <c r="B20" s="37" t="s">
        <v>66</v>
      </c>
      <c r="C20" s="37" t="s">
        <v>67</v>
      </c>
      <c r="D20" s="37" t="s">
        <v>13</v>
      </c>
      <c r="E20" s="37" t="s">
        <v>14</v>
      </c>
      <c r="F20" s="42"/>
      <c r="G20" s="37" t="s">
        <v>73</v>
      </c>
      <c r="H20" s="37" t="s">
        <v>74</v>
      </c>
      <c r="I20" s="37" t="s">
        <v>61</v>
      </c>
      <c r="J20" s="37" t="s">
        <v>0</v>
      </c>
      <c r="K20" s="37" t="s">
        <v>5</v>
      </c>
      <c r="L20" s="37" t="s">
        <v>6</v>
      </c>
      <c r="M20" s="37" t="s">
        <v>59</v>
      </c>
      <c r="N20" s="37" t="s">
        <v>1</v>
      </c>
      <c r="O20" s="42" t="s">
        <v>21</v>
      </c>
      <c r="P20" s="42"/>
      <c r="Q20" s="37" t="s">
        <v>120</v>
      </c>
      <c r="R20" s="43" t="s">
        <v>14</v>
      </c>
      <c r="S20" s="44">
        <v>1260</v>
      </c>
      <c r="T20" s="45">
        <v>1316</v>
      </c>
      <c r="U20" s="45">
        <v>1400</v>
      </c>
    </row>
    <row r="21" spans="1:21" ht="24">
      <c r="A21" s="37" t="s">
        <v>161</v>
      </c>
      <c r="B21" s="37"/>
      <c r="C21" s="37"/>
      <c r="D21" s="37"/>
      <c r="E21" s="37"/>
      <c r="F21" s="42"/>
      <c r="G21" s="37"/>
      <c r="H21" s="37"/>
      <c r="I21" s="37"/>
      <c r="J21" s="37"/>
      <c r="K21" s="37"/>
      <c r="L21" s="37"/>
      <c r="M21" s="37"/>
      <c r="N21" s="37"/>
      <c r="O21" s="42"/>
      <c r="P21" s="42"/>
      <c r="Q21" s="37" t="s">
        <v>205</v>
      </c>
      <c r="R21" s="43" t="s">
        <v>206</v>
      </c>
      <c r="S21" s="44">
        <v>1500</v>
      </c>
      <c r="T21" s="45">
        <v>1626</v>
      </c>
      <c r="U21" s="45">
        <v>1800</v>
      </c>
    </row>
    <row r="22" spans="1:21" ht="12.75">
      <c r="A22" s="37" t="s">
        <v>162</v>
      </c>
      <c r="B22" s="37" t="s">
        <v>55</v>
      </c>
      <c r="C22" s="37" t="s">
        <v>56</v>
      </c>
      <c r="D22" s="37" t="s">
        <v>77</v>
      </c>
      <c r="E22" s="37" t="s">
        <v>103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103</v>
      </c>
      <c r="S22" s="44">
        <f>SUM(S23:S23)</f>
        <v>1500</v>
      </c>
      <c r="T22" s="45">
        <f>SUM(T23)</f>
        <v>1563</v>
      </c>
      <c r="U22" s="45">
        <f>SUM(U23)</f>
        <v>1700</v>
      </c>
    </row>
    <row r="23" spans="1:21" ht="36" customHeight="1">
      <c r="A23" s="37" t="s">
        <v>163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121</v>
      </c>
      <c r="R23" s="43" t="s">
        <v>138</v>
      </c>
      <c r="S23" s="44">
        <v>1500</v>
      </c>
      <c r="T23" s="45">
        <v>1563</v>
      </c>
      <c r="U23" s="45">
        <v>1700</v>
      </c>
    </row>
    <row r="24" spans="1:21" ht="24">
      <c r="A24" s="37" t="s">
        <v>164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SUM(S25:S29)</f>
        <v>3780.7</v>
      </c>
      <c r="T24" s="45">
        <f>SUM(T25:T29)</f>
        <v>3663.7</v>
      </c>
      <c r="U24" s="45">
        <f>SUM(U25:U29)</f>
        <v>3375.6000000000004</v>
      </c>
    </row>
    <row r="25" spans="1:21" ht="58.5" customHeight="1">
      <c r="A25" s="37" t="s">
        <v>165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181</v>
      </c>
      <c r="R25" s="43" t="s">
        <v>184</v>
      </c>
      <c r="S25" s="44">
        <v>1700</v>
      </c>
      <c r="T25" s="45">
        <v>1700</v>
      </c>
      <c r="U25" s="45">
        <v>1750</v>
      </c>
    </row>
    <row r="26" spans="1:21" ht="47.25" customHeight="1">
      <c r="A26" s="37" t="s">
        <v>166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126</v>
      </c>
      <c r="R26" s="43" t="s">
        <v>128</v>
      </c>
      <c r="S26" s="44">
        <v>47</v>
      </c>
      <c r="T26" s="45">
        <v>55</v>
      </c>
      <c r="U26" s="45">
        <v>80</v>
      </c>
    </row>
    <row r="27" spans="1:21" ht="48" customHeight="1">
      <c r="A27" s="37" t="s">
        <v>167</v>
      </c>
      <c r="B27" s="37" t="s">
        <v>55</v>
      </c>
      <c r="C27" s="37" t="s">
        <v>56</v>
      </c>
      <c r="D27" s="37" t="s">
        <v>89</v>
      </c>
      <c r="E27" s="37" t="s">
        <v>90</v>
      </c>
      <c r="F27" s="42"/>
      <c r="G27" s="37" t="s">
        <v>59</v>
      </c>
      <c r="H27" s="37" t="s">
        <v>60</v>
      </c>
      <c r="I27" s="37" t="s">
        <v>61</v>
      </c>
      <c r="J27" s="37" t="s">
        <v>0</v>
      </c>
      <c r="K27" s="37" t="s">
        <v>85</v>
      </c>
      <c r="L27" s="37" t="s">
        <v>86</v>
      </c>
      <c r="M27" s="37" t="s">
        <v>59</v>
      </c>
      <c r="N27" s="37" t="s">
        <v>1</v>
      </c>
      <c r="O27" s="42"/>
      <c r="P27" s="42"/>
      <c r="Q27" s="37" t="s">
        <v>122</v>
      </c>
      <c r="R27" s="43" t="s">
        <v>129</v>
      </c>
      <c r="S27" s="44">
        <v>205.5</v>
      </c>
      <c r="T27" s="45">
        <v>213.4</v>
      </c>
      <c r="U27" s="45">
        <v>221.3</v>
      </c>
    </row>
    <row r="28" spans="1:21" ht="24.75" customHeight="1">
      <c r="A28" s="37" t="s">
        <v>168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157</v>
      </c>
      <c r="R28" s="43" t="s">
        <v>149</v>
      </c>
      <c r="S28" s="44">
        <v>1804.2</v>
      </c>
      <c r="T28" s="45">
        <v>1670.3</v>
      </c>
      <c r="U28" s="45">
        <v>1298.3</v>
      </c>
    </row>
    <row r="29" spans="1:21" ht="35.25" customHeight="1">
      <c r="A29" s="37" t="s">
        <v>169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144</v>
      </c>
      <c r="R29" s="43" t="s">
        <v>145</v>
      </c>
      <c r="S29" s="44">
        <v>24</v>
      </c>
      <c r="T29" s="45">
        <v>25</v>
      </c>
      <c r="U29" s="45">
        <v>26</v>
      </c>
    </row>
    <row r="30" spans="1:21" ht="12.75">
      <c r="A30" s="37" t="s">
        <v>170</v>
      </c>
      <c r="B30" s="37" t="s">
        <v>55</v>
      </c>
      <c r="C30" s="37" t="s">
        <v>56</v>
      </c>
      <c r="D30" s="37" t="s">
        <v>92</v>
      </c>
      <c r="E30" s="37" t="s">
        <v>93</v>
      </c>
      <c r="F30" s="42"/>
      <c r="G30" s="37" t="s">
        <v>59</v>
      </c>
      <c r="H30" s="37" t="s">
        <v>60</v>
      </c>
      <c r="I30" s="37" t="s">
        <v>61</v>
      </c>
      <c r="J30" s="37" t="s">
        <v>0</v>
      </c>
      <c r="K30" s="37" t="s">
        <v>55</v>
      </c>
      <c r="L30" s="37" t="s">
        <v>62</v>
      </c>
      <c r="M30" s="37" t="s">
        <v>59</v>
      </c>
      <c r="N30" s="37" t="s">
        <v>1</v>
      </c>
      <c r="O30" s="42"/>
      <c r="P30" s="42"/>
      <c r="Q30" s="37" t="s">
        <v>94</v>
      </c>
      <c r="R30" s="43" t="s">
        <v>93</v>
      </c>
      <c r="S30" s="44">
        <f>SUM(S31)</f>
        <v>280</v>
      </c>
      <c r="T30" s="45">
        <f>SUM(T31)</f>
        <v>290</v>
      </c>
      <c r="U30" s="45">
        <f>SUM(U31)</f>
        <v>300</v>
      </c>
    </row>
    <row r="31" spans="1:21" ht="15.75" customHeight="1">
      <c r="A31" s="37" t="s">
        <v>171</v>
      </c>
      <c r="B31" s="37" t="s">
        <v>98</v>
      </c>
      <c r="C31" s="37" t="s">
        <v>99</v>
      </c>
      <c r="D31" s="37" t="s">
        <v>100</v>
      </c>
      <c r="E31" s="37" t="s">
        <v>101</v>
      </c>
      <c r="F31" s="42"/>
      <c r="G31" s="37" t="s">
        <v>73</v>
      </c>
      <c r="H31" s="37" t="s">
        <v>74</v>
      </c>
      <c r="I31" s="37" t="s">
        <v>61</v>
      </c>
      <c r="J31" s="37" t="s">
        <v>0</v>
      </c>
      <c r="K31" s="37" t="s">
        <v>85</v>
      </c>
      <c r="L31" s="37" t="s">
        <v>86</v>
      </c>
      <c r="M31" s="37" t="s">
        <v>59</v>
      </c>
      <c r="N31" s="37" t="s">
        <v>1</v>
      </c>
      <c r="O31" s="42"/>
      <c r="P31" s="42"/>
      <c r="Q31" s="37" t="s">
        <v>123</v>
      </c>
      <c r="R31" s="43" t="s">
        <v>101</v>
      </c>
      <c r="S31" s="44">
        <v>280</v>
      </c>
      <c r="T31" s="45">
        <v>290</v>
      </c>
      <c r="U31" s="45">
        <v>300</v>
      </c>
    </row>
    <row r="32" spans="1:21" ht="24">
      <c r="A32" s="37" t="s">
        <v>172</v>
      </c>
      <c r="B32" s="37" t="s">
        <v>55</v>
      </c>
      <c r="C32" s="37" t="s">
        <v>56</v>
      </c>
      <c r="D32" s="37" t="s">
        <v>15</v>
      </c>
      <c r="E32" s="37" t="s">
        <v>16</v>
      </c>
      <c r="F32" s="42"/>
      <c r="G32" s="37" t="s">
        <v>59</v>
      </c>
      <c r="H32" s="37" t="s">
        <v>60</v>
      </c>
      <c r="I32" s="37" t="s">
        <v>61</v>
      </c>
      <c r="J32" s="37" t="s">
        <v>0</v>
      </c>
      <c r="K32" s="37" t="s">
        <v>55</v>
      </c>
      <c r="L32" s="37" t="s">
        <v>62</v>
      </c>
      <c r="M32" s="37" t="s">
        <v>59</v>
      </c>
      <c r="N32" s="37" t="s">
        <v>1</v>
      </c>
      <c r="O32" s="42" t="s">
        <v>18</v>
      </c>
      <c r="P32" s="42"/>
      <c r="Q32" s="37" t="s">
        <v>19</v>
      </c>
      <c r="R32" s="43" t="s">
        <v>158</v>
      </c>
      <c r="S32" s="44">
        <f>SUM(S33:S35)</f>
        <v>24240.5</v>
      </c>
      <c r="T32" s="45">
        <f>SUM(T33:T35)</f>
        <v>19067.4</v>
      </c>
      <c r="U32" s="45">
        <f>SUM(U33:U35)</f>
        <v>19830.8</v>
      </c>
    </row>
    <row r="33" spans="1:21" ht="25.5" customHeight="1">
      <c r="A33" s="37" t="s">
        <v>173</v>
      </c>
      <c r="B33" s="37"/>
      <c r="C33" s="37"/>
      <c r="D33" s="37"/>
      <c r="E33" s="37"/>
      <c r="F33" s="42"/>
      <c r="G33" s="37"/>
      <c r="H33" s="37"/>
      <c r="I33" s="37"/>
      <c r="J33" s="37"/>
      <c r="K33" s="37"/>
      <c r="L33" s="37"/>
      <c r="M33" s="37"/>
      <c r="N33" s="37"/>
      <c r="O33" s="42"/>
      <c r="P33" s="42"/>
      <c r="Q33" s="37" t="s">
        <v>134</v>
      </c>
      <c r="R33" s="43" t="s">
        <v>135</v>
      </c>
      <c r="S33" s="44">
        <v>17578.8</v>
      </c>
      <c r="T33" s="45">
        <v>17889.2</v>
      </c>
      <c r="U33" s="45">
        <v>18604.7</v>
      </c>
    </row>
    <row r="34" spans="1:21" ht="24">
      <c r="A34" s="37" t="s">
        <v>174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136</v>
      </c>
      <c r="R34" s="43" t="s">
        <v>137</v>
      </c>
      <c r="S34" s="44">
        <v>836</v>
      </c>
      <c r="T34" s="45">
        <v>869.4</v>
      </c>
      <c r="U34" s="45">
        <v>904.3</v>
      </c>
    </row>
    <row r="35" spans="1:21" ht="15.75" customHeight="1">
      <c r="A35" s="37" t="s">
        <v>175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232</v>
      </c>
      <c r="R35" s="70" t="s">
        <v>233</v>
      </c>
      <c r="S35" s="44">
        <v>5825.7</v>
      </c>
      <c r="T35" s="45">
        <v>308.8</v>
      </c>
      <c r="U35" s="45">
        <v>321.8</v>
      </c>
    </row>
    <row r="36" spans="1:21" ht="15" customHeight="1">
      <c r="A36" s="37" t="s">
        <v>176</v>
      </c>
      <c r="B36" s="37" t="s">
        <v>55</v>
      </c>
      <c r="C36" s="37" t="s">
        <v>56</v>
      </c>
      <c r="D36" s="37" t="s">
        <v>106</v>
      </c>
      <c r="E36" s="37" t="s">
        <v>107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108</v>
      </c>
      <c r="R36" s="43" t="s">
        <v>107</v>
      </c>
      <c r="S36" s="44">
        <f>SUM(S37:S40)</f>
        <v>289</v>
      </c>
      <c r="T36" s="45">
        <f>SUM(T37:T40)</f>
        <v>246</v>
      </c>
      <c r="U36" s="45">
        <f>SUM(U37:U40)</f>
        <v>259</v>
      </c>
    </row>
    <row r="37" spans="1:21" ht="61.5" customHeight="1">
      <c r="A37" s="37" t="s">
        <v>177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187</v>
      </c>
      <c r="R37" s="43" t="s">
        <v>186</v>
      </c>
      <c r="S37" s="44">
        <v>65</v>
      </c>
      <c r="T37" s="45">
        <v>45</v>
      </c>
      <c r="U37" s="45">
        <v>50</v>
      </c>
    </row>
    <row r="38" spans="1:21" ht="61.5" customHeight="1">
      <c r="A38" s="37" t="s">
        <v>214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234</v>
      </c>
      <c r="R38" s="43" t="s">
        <v>235</v>
      </c>
      <c r="S38" s="44">
        <v>33</v>
      </c>
      <c r="T38" s="45">
        <v>0</v>
      </c>
      <c r="U38" s="45">
        <v>0</v>
      </c>
    </row>
    <row r="39" spans="1:21" ht="34.5" customHeight="1">
      <c r="A39" s="37" t="s">
        <v>215</v>
      </c>
      <c r="B39" s="37" t="s">
        <v>55</v>
      </c>
      <c r="C39" s="37" t="s">
        <v>56</v>
      </c>
      <c r="D39" s="37" t="s">
        <v>104</v>
      </c>
      <c r="E39" s="37" t="s">
        <v>91</v>
      </c>
      <c r="F39" s="42"/>
      <c r="G39" s="37" t="s">
        <v>59</v>
      </c>
      <c r="H39" s="37" t="s">
        <v>60</v>
      </c>
      <c r="I39" s="37" t="s">
        <v>61</v>
      </c>
      <c r="J39" s="37" t="s">
        <v>0</v>
      </c>
      <c r="K39" s="37" t="s">
        <v>85</v>
      </c>
      <c r="L39" s="37" t="s">
        <v>86</v>
      </c>
      <c r="M39" s="37" t="s">
        <v>59</v>
      </c>
      <c r="N39" s="37" t="s">
        <v>1</v>
      </c>
      <c r="O39" s="42"/>
      <c r="P39" s="42"/>
      <c r="Q39" s="37" t="s">
        <v>182</v>
      </c>
      <c r="R39" s="46" t="s">
        <v>185</v>
      </c>
      <c r="S39" s="44">
        <v>180</v>
      </c>
      <c r="T39" s="45">
        <v>190</v>
      </c>
      <c r="U39" s="45">
        <v>195</v>
      </c>
    </row>
    <row r="40" spans="1:21" ht="34.5" customHeight="1">
      <c r="A40" s="37" t="s">
        <v>216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130</v>
      </c>
      <c r="R40" s="46" t="s">
        <v>204</v>
      </c>
      <c r="S40" s="44">
        <v>11</v>
      </c>
      <c r="T40" s="45">
        <v>11</v>
      </c>
      <c r="U40" s="45">
        <v>14</v>
      </c>
    </row>
    <row r="41" spans="1:21" ht="12.75">
      <c r="A41" s="37" t="s">
        <v>217</v>
      </c>
      <c r="B41" s="37" t="s">
        <v>55</v>
      </c>
      <c r="C41" s="37" t="s">
        <v>56</v>
      </c>
      <c r="D41" s="37" t="s">
        <v>95</v>
      </c>
      <c r="E41" s="37" t="s">
        <v>96</v>
      </c>
      <c r="F41" s="42"/>
      <c r="G41" s="37" t="s">
        <v>59</v>
      </c>
      <c r="H41" s="37" t="s">
        <v>60</v>
      </c>
      <c r="I41" s="37" t="s">
        <v>61</v>
      </c>
      <c r="J41" s="37" t="s">
        <v>0</v>
      </c>
      <c r="K41" s="37" t="s">
        <v>55</v>
      </c>
      <c r="L41" s="37" t="s">
        <v>62</v>
      </c>
      <c r="M41" s="37" t="s">
        <v>59</v>
      </c>
      <c r="N41" s="37" t="s">
        <v>1</v>
      </c>
      <c r="O41" s="42"/>
      <c r="P41" s="42"/>
      <c r="Q41" s="37" t="s">
        <v>97</v>
      </c>
      <c r="R41" s="43" t="s">
        <v>96</v>
      </c>
      <c r="S41" s="44">
        <f>SUM(S42:S46)</f>
        <v>1074.8000000000002</v>
      </c>
      <c r="T41" s="45">
        <f>SUM(T42:T46)</f>
        <v>1086.9</v>
      </c>
      <c r="U41" s="45">
        <f>SUM(U42:U46)</f>
        <v>1087.6</v>
      </c>
    </row>
    <row r="42" spans="1:21" ht="26.25" customHeight="1">
      <c r="A42" s="37" t="s">
        <v>218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71" t="s">
        <v>236</v>
      </c>
      <c r="R42" s="72" t="s">
        <v>237</v>
      </c>
      <c r="S42" s="44">
        <v>742.5</v>
      </c>
      <c r="T42" s="45">
        <v>742.5</v>
      </c>
      <c r="U42" s="45">
        <v>742.5</v>
      </c>
    </row>
    <row r="43" spans="1:21" ht="36.75" customHeight="1">
      <c r="A43" s="37" t="s">
        <v>219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202</v>
      </c>
      <c r="R43" s="43" t="s">
        <v>201</v>
      </c>
      <c r="S43" s="44">
        <v>3</v>
      </c>
      <c r="T43" s="45">
        <v>3.1</v>
      </c>
      <c r="U43" s="45">
        <v>3.2</v>
      </c>
    </row>
    <row r="44" spans="1:21" ht="36.75" customHeight="1">
      <c r="A44" s="37" t="s">
        <v>220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71" t="s">
        <v>240</v>
      </c>
      <c r="R44" s="72" t="s">
        <v>241</v>
      </c>
      <c r="S44" s="44">
        <v>7.2</v>
      </c>
      <c r="T44" s="45">
        <v>7.4</v>
      </c>
      <c r="U44" s="45">
        <v>8</v>
      </c>
    </row>
    <row r="45" spans="1:21" ht="51" customHeight="1">
      <c r="A45" s="37" t="s">
        <v>221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7" t="s">
        <v>212</v>
      </c>
      <c r="R45" s="43" t="s">
        <v>211</v>
      </c>
      <c r="S45" s="44">
        <v>1</v>
      </c>
      <c r="T45" s="45">
        <v>0</v>
      </c>
      <c r="U45" s="45">
        <v>0</v>
      </c>
    </row>
    <row r="46" spans="1:21" ht="15" customHeight="1">
      <c r="A46" s="37" t="s">
        <v>222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71" t="s">
        <v>238</v>
      </c>
      <c r="R46" s="72" t="s">
        <v>239</v>
      </c>
      <c r="S46" s="44">
        <v>321.1</v>
      </c>
      <c r="T46" s="45">
        <v>333.9</v>
      </c>
      <c r="U46" s="45">
        <v>333.9</v>
      </c>
    </row>
    <row r="47" spans="1:21" ht="15.75" customHeight="1">
      <c r="A47" s="35" t="s">
        <v>223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35" t="s">
        <v>111</v>
      </c>
      <c r="R47" s="39" t="s">
        <v>146</v>
      </c>
      <c r="S47" s="40">
        <f>SUM(S48+S68+S73)</f>
        <v>824099.1000000001</v>
      </c>
      <c r="T47" s="41">
        <f>SUM(T48,)</f>
        <v>714040.9</v>
      </c>
      <c r="U47" s="41">
        <f>SUM(U48,)</f>
        <v>753952.2000000001</v>
      </c>
    </row>
    <row r="48" spans="1:21" ht="24">
      <c r="A48" s="35" t="s">
        <v>224</v>
      </c>
      <c r="B48" s="47" t="s">
        <v>55</v>
      </c>
      <c r="C48" s="47" t="s">
        <v>56</v>
      </c>
      <c r="D48" s="47" t="s">
        <v>109</v>
      </c>
      <c r="E48" s="47" t="s">
        <v>110</v>
      </c>
      <c r="F48" s="48"/>
      <c r="G48" s="47" t="s">
        <v>59</v>
      </c>
      <c r="H48" s="47" t="s">
        <v>60</v>
      </c>
      <c r="I48" s="47" t="s">
        <v>61</v>
      </c>
      <c r="J48" s="47" t="s">
        <v>0</v>
      </c>
      <c r="K48" s="47" t="s">
        <v>55</v>
      </c>
      <c r="L48" s="47" t="s">
        <v>62</v>
      </c>
      <c r="M48" s="47" t="s">
        <v>59</v>
      </c>
      <c r="N48" s="47" t="s">
        <v>1</v>
      </c>
      <c r="O48" s="48"/>
      <c r="P48" s="48"/>
      <c r="Q48" s="35" t="s">
        <v>147</v>
      </c>
      <c r="R48" s="39" t="s">
        <v>131</v>
      </c>
      <c r="S48" s="40">
        <f>SUM(S49,S58,S64,S52)</f>
        <v>834679.1000000001</v>
      </c>
      <c r="T48" s="41">
        <f>SUM(T49+T58+T64+T52)</f>
        <v>714040.9</v>
      </c>
      <c r="U48" s="41">
        <f>SUM(U49,U58,U64,U52)</f>
        <v>753952.2000000001</v>
      </c>
    </row>
    <row r="49" spans="1:21" ht="11.25" customHeight="1">
      <c r="A49" s="37" t="s">
        <v>225</v>
      </c>
      <c r="B49" s="29" t="s">
        <v>55</v>
      </c>
      <c r="C49" s="29" t="s">
        <v>56</v>
      </c>
      <c r="D49" s="29" t="s">
        <v>114</v>
      </c>
      <c r="E49" s="29" t="s">
        <v>115</v>
      </c>
      <c r="F49" s="30"/>
      <c r="G49" s="29" t="s">
        <v>11</v>
      </c>
      <c r="H49" s="29" t="s">
        <v>12</v>
      </c>
      <c r="I49" s="29" t="s">
        <v>61</v>
      </c>
      <c r="J49" s="29" t="s">
        <v>0</v>
      </c>
      <c r="K49" s="29" t="s">
        <v>112</v>
      </c>
      <c r="L49" s="29" t="s">
        <v>113</v>
      </c>
      <c r="M49" s="29" t="s">
        <v>59</v>
      </c>
      <c r="N49" s="29" t="s">
        <v>1</v>
      </c>
      <c r="O49" s="30"/>
      <c r="P49" s="30"/>
      <c r="Q49" s="37" t="s">
        <v>190</v>
      </c>
      <c r="R49" s="43" t="s">
        <v>178</v>
      </c>
      <c r="S49" s="44">
        <f>SUM(S50:S51)</f>
        <v>405932</v>
      </c>
      <c r="T49" s="45">
        <f>SUM(T50:T51)</f>
        <v>299411</v>
      </c>
      <c r="U49" s="45">
        <f>SUM(U50:U51)</f>
        <v>294781</v>
      </c>
    </row>
    <row r="50" spans="1:21" ht="24" customHeight="1">
      <c r="A50" s="37" t="s">
        <v>226</v>
      </c>
      <c r="B50" s="29"/>
      <c r="C50" s="29"/>
      <c r="D50" s="29"/>
      <c r="E50" s="29"/>
      <c r="F50" s="30"/>
      <c r="G50" s="29"/>
      <c r="H50" s="29"/>
      <c r="I50" s="29"/>
      <c r="J50" s="29"/>
      <c r="K50" s="29"/>
      <c r="L50" s="29"/>
      <c r="M50" s="29"/>
      <c r="N50" s="29"/>
      <c r="O50" s="30"/>
      <c r="P50" s="30"/>
      <c r="Q50" s="37" t="s">
        <v>191</v>
      </c>
      <c r="R50" s="43" t="s">
        <v>209</v>
      </c>
      <c r="S50" s="44">
        <v>232934</v>
      </c>
      <c r="T50" s="45">
        <v>59212</v>
      </c>
      <c r="U50" s="45">
        <v>76682</v>
      </c>
    </row>
    <row r="51" spans="1:21" ht="24" customHeight="1">
      <c r="A51" s="37" t="s">
        <v>227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200</v>
      </c>
      <c r="R51" s="43" t="s">
        <v>203</v>
      </c>
      <c r="S51" s="44">
        <v>172998</v>
      </c>
      <c r="T51" s="45">
        <v>240199</v>
      </c>
      <c r="U51" s="45">
        <v>218099</v>
      </c>
    </row>
    <row r="52" spans="1:21" ht="24" customHeight="1">
      <c r="A52" s="37" t="s">
        <v>228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71" t="s">
        <v>242</v>
      </c>
      <c r="R52" s="72" t="s">
        <v>243</v>
      </c>
      <c r="S52" s="44">
        <f>SUM(S53:S57)</f>
        <v>22774.5</v>
      </c>
      <c r="T52" s="45">
        <f>SUM(T53:T57)</f>
        <v>63802.8</v>
      </c>
      <c r="U52" s="45">
        <f>SUM(U53:U57)</f>
        <v>101292</v>
      </c>
    </row>
    <row r="53" spans="1:21" ht="24" customHeight="1">
      <c r="A53" s="37" t="s">
        <v>229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71" t="s">
        <v>252</v>
      </c>
      <c r="R53" s="72" t="s">
        <v>254</v>
      </c>
      <c r="S53" s="44">
        <f>SUM(S82)</f>
        <v>0</v>
      </c>
      <c r="T53" s="45">
        <f>SUM(T82)</f>
        <v>50000</v>
      </c>
      <c r="U53" s="45">
        <f>SUM(U82)</f>
        <v>86937.3</v>
      </c>
    </row>
    <row r="54" spans="1:21" ht="24" customHeight="1">
      <c r="A54" s="37" t="s">
        <v>301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71" t="s">
        <v>264</v>
      </c>
      <c r="R54" s="72" t="s">
        <v>265</v>
      </c>
      <c r="S54" s="44">
        <v>2160.6</v>
      </c>
      <c r="T54" s="45">
        <v>0</v>
      </c>
      <c r="U54" s="45">
        <v>0</v>
      </c>
    </row>
    <row r="55" spans="1:21" ht="24" customHeight="1">
      <c r="A55" s="37" t="s">
        <v>302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71" t="s">
        <v>266</v>
      </c>
      <c r="R55" s="72" t="s">
        <v>269</v>
      </c>
      <c r="S55" s="44">
        <f>SUM(S85)</f>
        <v>2077.3</v>
      </c>
      <c r="T55" s="45">
        <v>0</v>
      </c>
      <c r="U55" s="45">
        <v>0</v>
      </c>
    </row>
    <row r="56" spans="1:21" ht="50.25" customHeight="1">
      <c r="A56" s="37" t="s">
        <v>303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71" t="s">
        <v>326</v>
      </c>
      <c r="R56" s="72" t="s">
        <v>325</v>
      </c>
      <c r="S56" s="44">
        <v>135</v>
      </c>
      <c r="T56" s="45">
        <v>0</v>
      </c>
      <c r="U56" s="45">
        <v>0</v>
      </c>
    </row>
    <row r="57" spans="1:21" ht="12.75" customHeight="1">
      <c r="A57" s="37" t="s">
        <v>304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71" t="s">
        <v>244</v>
      </c>
      <c r="R57" s="72" t="s">
        <v>272</v>
      </c>
      <c r="S57" s="44">
        <f>SUM(S88:S95)</f>
        <v>18401.6</v>
      </c>
      <c r="T57" s="45">
        <f>SUM(T88:T94)</f>
        <v>13802.8</v>
      </c>
      <c r="U57" s="45">
        <f>SUM(U88:U94)</f>
        <v>14354.7</v>
      </c>
    </row>
    <row r="58" spans="1:21" ht="21.75" customHeight="1">
      <c r="A58" s="37" t="s">
        <v>305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192</v>
      </c>
      <c r="R58" s="43" t="s">
        <v>179</v>
      </c>
      <c r="S58" s="44">
        <f>SUM(S59:S63)</f>
        <v>324475.3</v>
      </c>
      <c r="T58" s="45">
        <f>SUM(T59:T63)</f>
        <v>324144</v>
      </c>
      <c r="U58" s="45">
        <f>SUM(U59:U63)</f>
        <v>330734.9</v>
      </c>
    </row>
    <row r="59" spans="1:21" ht="25.5" customHeight="1">
      <c r="A59" s="37" t="s">
        <v>306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193</v>
      </c>
      <c r="R59" s="43" t="s">
        <v>180</v>
      </c>
      <c r="S59" s="44">
        <v>4766.5</v>
      </c>
      <c r="T59" s="45">
        <v>4957.2</v>
      </c>
      <c r="U59" s="45">
        <v>5155.4</v>
      </c>
    </row>
    <row r="60" spans="1:21" ht="24">
      <c r="A60" s="37" t="s">
        <v>307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194</v>
      </c>
      <c r="R60" s="43" t="s">
        <v>273</v>
      </c>
      <c r="S60" s="44">
        <f>SUM(S98:S106)</f>
        <v>74686.1</v>
      </c>
      <c r="T60" s="45">
        <f>SUM(T98:T106)</f>
        <v>77349.1</v>
      </c>
      <c r="U60" s="45">
        <f>SUM(U98:U106)</f>
        <v>79239.3</v>
      </c>
    </row>
    <row r="61" spans="1:21" ht="25.5" customHeight="1">
      <c r="A61" s="37" t="s">
        <v>308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195</v>
      </c>
      <c r="R61" s="43" t="s">
        <v>132</v>
      </c>
      <c r="S61" s="44">
        <v>4946</v>
      </c>
      <c r="T61" s="45">
        <v>4945.4</v>
      </c>
      <c r="U61" s="45">
        <v>4945.4</v>
      </c>
    </row>
    <row r="62" spans="1:21" ht="37.5" customHeight="1">
      <c r="A62" s="37" t="s">
        <v>309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71" t="s">
        <v>247</v>
      </c>
      <c r="R62" s="72" t="s">
        <v>248</v>
      </c>
      <c r="S62" s="44">
        <v>20.3</v>
      </c>
      <c r="T62" s="45">
        <v>21.3</v>
      </c>
      <c r="U62" s="45">
        <v>21.8</v>
      </c>
    </row>
    <row r="63" spans="1:21" ht="14.25" customHeight="1">
      <c r="A63" s="37" t="s">
        <v>310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196</v>
      </c>
      <c r="R63" s="43" t="s">
        <v>274</v>
      </c>
      <c r="S63" s="44">
        <f>SUM(S109:S110)</f>
        <v>240056.4</v>
      </c>
      <c r="T63" s="45">
        <f>SUM(T109:T110)</f>
        <v>236871</v>
      </c>
      <c r="U63" s="45">
        <f>SUM(U109:U110)</f>
        <v>241373</v>
      </c>
    </row>
    <row r="64" spans="1:21" ht="12.75" customHeight="1">
      <c r="A64" s="37" t="s">
        <v>311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197</v>
      </c>
      <c r="R64" s="43" t="s">
        <v>117</v>
      </c>
      <c r="S64" s="44">
        <f>SUM(S65:S67)</f>
        <v>81497.3</v>
      </c>
      <c r="T64" s="45">
        <f>SUM(T65:T67)</f>
        <v>26683.1</v>
      </c>
      <c r="U64" s="45">
        <f>SUM(U65:U67)</f>
        <v>27144.3</v>
      </c>
    </row>
    <row r="65" spans="1:21" ht="48.75" customHeight="1">
      <c r="A65" s="37" t="s">
        <v>312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198</v>
      </c>
      <c r="R65" s="43" t="s">
        <v>275</v>
      </c>
      <c r="S65" s="44">
        <f>SUM(S113:S114)</f>
        <v>4923.7</v>
      </c>
      <c r="T65" s="45">
        <f>SUM(T113:T114)</f>
        <v>5104.299999999999</v>
      </c>
      <c r="U65" s="45">
        <f>SUM(U113:U114)</f>
        <v>5309</v>
      </c>
    </row>
    <row r="66" spans="1:21" ht="48.75" customHeight="1">
      <c r="A66" s="37" t="s">
        <v>313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258</v>
      </c>
      <c r="R66" s="43" t="s">
        <v>259</v>
      </c>
      <c r="S66" s="44">
        <v>12667</v>
      </c>
      <c r="T66" s="45">
        <v>12667</v>
      </c>
      <c r="U66" s="45">
        <v>12667</v>
      </c>
    </row>
    <row r="67" spans="1:21" ht="27" customHeight="1">
      <c r="A67" s="37" t="s">
        <v>314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7" t="s">
        <v>260</v>
      </c>
      <c r="R67" s="43" t="s">
        <v>276</v>
      </c>
      <c r="S67" s="44">
        <f>SUM(S117:S119)</f>
        <v>63906.6</v>
      </c>
      <c r="T67" s="45">
        <f>SUM(T117)</f>
        <v>8911.8</v>
      </c>
      <c r="U67" s="45">
        <f>SUM(U117)</f>
        <v>9168.3</v>
      </c>
    </row>
    <row r="68" spans="1:21" ht="63" customHeight="1">
      <c r="A68" s="37" t="s">
        <v>315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89" t="s">
        <v>280</v>
      </c>
      <c r="R68" s="90" t="s">
        <v>281</v>
      </c>
      <c r="S68" s="91">
        <f>SUM(S69:S72)</f>
        <v>818.1</v>
      </c>
      <c r="T68" s="92">
        <f>SUM(T72)</f>
        <v>0</v>
      </c>
      <c r="U68" s="92">
        <f>SUM(U72)</f>
        <v>0</v>
      </c>
    </row>
    <row r="69" spans="1:21" ht="27.75" customHeight="1">
      <c r="A69" s="37" t="s">
        <v>316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71" t="s">
        <v>294</v>
      </c>
      <c r="R69" s="96" t="s">
        <v>293</v>
      </c>
      <c r="S69" s="94">
        <v>636.3</v>
      </c>
      <c r="T69" s="95">
        <v>0</v>
      </c>
      <c r="U69" s="95">
        <v>0</v>
      </c>
    </row>
    <row r="70" spans="1:21" ht="47.25" customHeight="1">
      <c r="A70" s="37" t="s">
        <v>317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71" t="s">
        <v>282</v>
      </c>
      <c r="R70" s="93" t="s">
        <v>283</v>
      </c>
      <c r="S70" s="94">
        <v>147.1</v>
      </c>
      <c r="T70" s="95">
        <v>0</v>
      </c>
      <c r="U70" s="95">
        <v>0</v>
      </c>
    </row>
    <row r="71" spans="1:21" ht="47.25" customHeight="1">
      <c r="A71" s="37" t="s">
        <v>318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71" t="s">
        <v>292</v>
      </c>
      <c r="R71" s="93" t="s">
        <v>291</v>
      </c>
      <c r="S71" s="94">
        <v>18.6</v>
      </c>
      <c r="T71" s="95">
        <v>0</v>
      </c>
      <c r="U71" s="95">
        <v>0</v>
      </c>
    </row>
    <row r="72" spans="1:21" ht="40.5" customHeight="1">
      <c r="A72" s="37" t="s">
        <v>319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71" t="s">
        <v>284</v>
      </c>
      <c r="R72" s="96" t="s">
        <v>285</v>
      </c>
      <c r="S72" s="94">
        <v>16.1</v>
      </c>
      <c r="T72" s="95">
        <v>0</v>
      </c>
      <c r="U72" s="95">
        <v>0</v>
      </c>
    </row>
    <row r="73" spans="1:21" ht="42.75" customHeight="1">
      <c r="A73" s="37" t="s">
        <v>320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89" t="s">
        <v>286</v>
      </c>
      <c r="R73" s="97" t="s">
        <v>287</v>
      </c>
      <c r="S73" s="91">
        <f>SUM(S74:S77)</f>
        <v>-11398.099999999999</v>
      </c>
      <c r="T73" s="92">
        <f>SUM(T77:T77)</f>
        <v>0</v>
      </c>
      <c r="U73" s="92">
        <f>SUM(U77:U77)</f>
        <v>0</v>
      </c>
    </row>
    <row r="74" spans="1:21" ht="45.75" customHeight="1">
      <c r="A74" s="37" t="s">
        <v>321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71" t="s">
        <v>288</v>
      </c>
      <c r="R74" s="93" t="s">
        <v>289</v>
      </c>
      <c r="S74" s="94">
        <v>-147.1</v>
      </c>
      <c r="T74" s="95">
        <v>0</v>
      </c>
      <c r="U74" s="95">
        <v>0</v>
      </c>
    </row>
    <row r="75" spans="1:21" ht="48" customHeight="1">
      <c r="A75" s="37" t="s">
        <v>322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71" t="s">
        <v>296</v>
      </c>
      <c r="R75" s="93" t="s">
        <v>295</v>
      </c>
      <c r="S75" s="94">
        <v>-18.6</v>
      </c>
      <c r="T75" s="95">
        <v>0</v>
      </c>
      <c r="U75" s="95">
        <v>0</v>
      </c>
    </row>
    <row r="76" spans="1:21" ht="53.25" customHeight="1">
      <c r="A76" s="37" t="s">
        <v>323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71" t="s">
        <v>297</v>
      </c>
      <c r="R76" s="93" t="s">
        <v>290</v>
      </c>
      <c r="S76" s="94">
        <v>-1910.1</v>
      </c>
      <c r="T76" s="95">
        <v>0</v>
      </c>
      <c r="U76" s="95">
        <v>0</v>
      </c>
    </row>
    <row r="77" spans="1:21" ht="39.75" customHeight="1">
      <c r="A77" s="37" t="s">
        <v>324</v>
      </c>
      <c r="B77" s="29"/>
      <c r="C77" s="29"/>
      <c r="D77" s="29"/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71" t="s">
        <v>299</v>
      </c>
      <c r="R77" s="93" t="s">
        <v>298</v>
      </c>
      <c r="S77" s="94">
        <v>-9322.3</v>
      </c>
      <c r="T77" s="95">
        <v>0</v>
      </c>
      <c r="U77" s="95">
        <v>0</v>
      </c>
    </row>
    <row r="78" spans="1:21" ht="12.75">
      <c r="A78" s="37" t="s">
        <v>328</v>
      </c>
      <c r="B78" s="47" t="s">
        <v>55</v>
      </c>
      <c r="C78" s="47" t="s">
        <v>56</v>
      </c>
      <c r="D78" s="47" t="s">
        <v>105</v>
      </c>
      <c r="E78" s="47" t="s">
        <v>60</v>
      </c>
      <c r="F78" s="48"/>
      <c r="G78" s="47" t="s">
        <v>59</v>
      </c>
      <c r="H78" s="47" t="s">
        <v>60</v>
      </c>
      <c r="I78" s="47" t="s">
        <v>61</v>
      </c>
      <c r="J78" s="47" t="s">
        <v>0</v>
      </c>
      <c r="K78" s="47" t="s">
        <v>55</v>
      </c>
      <c r="L78" s="47" t="s">
        <v>62</v>
      </c>
      <c r="M78" s="47" t="s">
        <v>59</v>
      </c>
      <c r="N78" s="47" t="s">
        <v>1</v>
      </c>
      <c r="O78" s="48"/>
      <c r="P78" s="48"/>
      <c r="Q78" s="47" t="s">
        <v>23</v>
      </c>
      <c r="R78" s="39" t="s">
        <v>124</v>
      </c>
      <c r="S78" s="40">
        <f>SUM(S47,S13,)</f>
        <v>1082714.1</v>
      </c>
      <c r="T78" s="41">
        <f>SUM(T47,T13)</f>
        <v>993596.9000000001</v>
      </c>
      <c r="U78" s="41">
        <f>SUM(U13,U47)</f>
        <v>1065260.2</v>
      </c>
    </row>
    <row r="79" spans="1:21" ht="12.75">
      <c r="A79" s="64"/>
      <c r="B79" s="65"/>
      <c r="C79" s="65"/>
      <c r="D79" s="65"/>
      <c r="E79" s="65"/>
      <c r="F79" s="66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7"/>
      <c r="S79" s="68"/>
      <c r="T79" s="69"/>
      <c r="U79" s="69"/>
    </row>
    <row r="80" spans="1:21" ht="12" customHeight="1">
      <c r="A80" s="76"/>
      <c r="B80" s="77"/>
      <c r="C80" s="77"/>
      <c r="D80" s="77"/>
      <c r="E80" s="77"/>
      <c r="F80" s="78"/>
      <c r="G80" s="77"/>
      <c r="H80" s="77"/>
      <c r="I80" s="77"/>
      <c r="J80" s="77"/>
      <c r="K80" s="77"/>
      <c r="L80" s="77"/>
      <c r="M80" s="77"/>
      <c r="N80" s="77"/>
      <c r="O80" s="78"/>
      <c r="P80" s="78"/>
      <c r="Q80" s="80"/>
      <c r="R80" s="80"/>
      <c r="S80" s="81"/>
      <c r="T80" s="82"/>
      <c r="U80" s="82"/>
    </row>
    <row r="81" spans="1:21" ht="12.75">
      <c r="A81" s="49" t="s">
        <v>213</v>
      </c>
      <c r="B81" s="50"/>
      <c r="C81" s="50"/>
      <c r="D81" s="50"/>
      <c r="E81" s="50"/>
      <c r="F81" s="51"/>
      <c r="G81" s="50"/>
      <c r="H81" s="50"/>
      <c r="I81" s="50"/>
      <c r="J81" s="50"/>
      <c r="K81" s="50"/>
      <c r="L81" s="50"/>
      <c r="M81" s="50"/>
      <c r="N81" s="50"/>
      <c r="O81" s="51"/>
      <c r="P81" s="51"/>
      <c r="Q81" s="53" t="s">
        <v>127</v>
      </c>
      <c r="R81" s="60"/>
      <c r="S81" s="52"/>
      <c r="T81" s="59"/>
      <c r="U81" s="59"/>
    </row>
    <row r="82" spans="1:21" ht="12.75">
      <c r="A82" s="49"/>
      <c r="B82" s="50"/>
      <c r="C82" s="50"/>
      <c r="D82" s="50"/>
      <c r="E82" s="50"/>
      <c r="F82" s="51"/>
      <c r="G82" s="50"/>
      <c r="H82" s="50"/>
      <c r="I82" s="50"/>
      <c r="J82" s="50"/>
      <c r="K82" s="50"/>
      <c r="L82" s="50"/>
      <c r="M82" s="50"/>
      <c r="N82" s="50"/>
      <c r="O82" s="51"/>
      <c r="P82" s="51"/>
      <c r="Q82" s="106" t="s">
        <v>253</v>
      </c>
      <c r="R82" s="106"/>
      <c r="S82" s="56">
        <v>0</v>
      </c>
      <c r="T82" s="56">
        <v>50000</v>
      </c>
      <c r="U82" s="56">
        <v>86937.3</v>
      </c>
    </row>
    <row r="83" spans="1:21" ht="12.75">
      <c r="A83" s="49"/>
      <c r="B83" s="50"/>
      <c r="C83" s="50"/>
      <c r="D83" s="50"/>
      <c r="E83" s="50"/>
      <c r="F83" s="51"/>
      <c r="G83" s="50"/>
      <c r="H83" s="50"/>
      <c r="I83" s="50"/>
      <c r="J83" s="50"/>
      <c r="K83" s="50"/>
      <c r="L83" s="50"/>
      <c r="M83" s="50"/>
      <c r="N83" s="50"/>
      <c r="O83" s="51"/>
      <c r="P83" s="51"/>
      <c r="Q83" s="83"/>
      <c r="R83" s="83"/>
      <c r="S83" s="84"/>
      <c r="T83" s="84"/>
      <c r="U83" s="84"/>
    </row>
    <row r="84" spans="1:21" ht="12.75">
      <c r="A84" s="73" t="s">
        <v>268</v>
      </c>
      <c r="B84" s="74"/>
      <c r="C84" s="74"/>
      <c r="D84" s="74"/>
      <c r="E84" s="74"/>
      <c r="F84" s="75"/>
      <c r="G84" s="74"/>
      <c r="H84" s="74"/>
      <c r="I84" s="74"/>
      <c r="J84" s="74"/>
      <c r="K84" s="74"/>
      <c r="L84" s="74"/>
      <c r="M84" s="74"/>
      <c r="N84" s="74"/>
      <c r="O84" s="75"/>
      <c r="P84" s="75"/>
      <c r="Q84" s="80" t="s">
        <v>127</v>
      </c>
      <c r="R84" s="86"/>
      <c r="S84" s="87"/>
      <c r="T84" s="88"/>
      <c r="U84" s="88"/>
    </row>
    <row r="85" spans="1:21" ht="27.75" customHeight="1">
      <c r="A85" s="76"/>
      <c r="B85" s="77"/>
      <c r="C85" s="77"/>
      <c r="D85" s="77"/>
      <c r="E85" s="77"/>
      <c r="F85" s="78"/>
      <c r="G85" s="77"/>
      <c r="H85" s="77"/>
      <c r="I85" s="77"/>
      <c r="J85" s="77"/>
      <c r="K85" s="77"/>
      <c r="L85" s="77"/>
      <c r="M85" s="77"/>
      <c r="N85" s="77"/>
      <c r="O85" s="78"/>
      <c r="P85" s="78"/>
      <c r="Q85" s="108" t="s">
        <v>267</v>
      </c>
      <c r="R85" s="108"/>
      <c r="S85" s="85">
        <v>2077.3</v>
      </c>
      <c r="T85" s="79">
        <v>0</v>
      </c>
      <c r="U85" s="79">
        <v>0</v>
      </c>
    </row>
    <row r="86" spans="1:21" ht="12.75">
      <c r="A86" s="49"/>
      <c r="B86" s="50"/>
      <c r="C86" s="50"/>
      <c r="D86" s="50"/>
      <c r="E86" s="50"/>
      <c r="F86" s="51"/>
      <c r="G86" s="50"/>
      <c r="H86" s="50"/>
      <c r="I86" s="50"/>
      <c r="J86" s="50"/>
      <c r="K86" s="50"/>
      <c r="L86" s="50"/>
      <c r="M86" s="50"/>
      <c r="N86" s="50"/>
      <c r="O86" s="51"/>
      <c r="P86" s="51"/>
      <c r="Q86" s="53"/>
      <c r="R86" s="60"/>
      <c r="S86" s="52"/>
      <c r="T86" s="59"/>
      <c r="U86" s="59"/>
    </row>
    <row r="87" spans="1:21" ht="12.75">
      <c r="A87" s="49" t="s">
        <v>256</v>
      </c>
      <c r="B87" s="50"/>
      <c r="C87" s="50"/>
      <c r="D87" s="50"/>
      <c r="E87" s="50"/>
      <c r="F87" s="51"/>
      <c r="G87" s="50"/>
      <c r="H87" s="50"/>
      <c r="I87" s="50"/>
      <c r="J87" s="50"/>
      <c r="K87" s="50"/>
      <c r="L87" s="50"/>
      <c r="M87" s="50"/>
      <c r="N87" s="50"/>
      <c r="O87" s="51"/>
      <c r="P87" s="51"/>
      <c r="Q87" s="53" t="s">
        <v>127</v>
      </c>
      <c r="R87" s="60"/>
      <c r="S87" s="52"/>
      <c r="T87" s="59"/>
      <c r="U87" s="59"/>
    </row>
    <row r="88" spans="1:21" ht="26.25" customHeight="1">
      <c r="A88" s="61"/>
      <c r="B88" s="50"/>
      <c r="C88" s="50"/>
      <c r="D88" s="50"/>
      <c r="E88" s="50"/>
      <c r="F88" s="51"/>
      <c r="G88" s="50"/>
      <c r="H88" s="50"/>
      <c r="I88" s="50"/>
      <c r="J88" s="50"/>
      <c r="K88" s="50"/>
      <c r="L88" s="50"/>
      <c r="M88" s="50"/>
      <c r="N88" s="50"/>
      <c r="O88" s="51"/>
      <c r="P88" s="51"/>
      <c r="Q88" s="98" t="s">
        <v>245</v>
      </c>
      <c r="R88" s="98"/>
      <c r="S88" s="55">
        <v>8250</v>
      </c>
      <c r="T88" s="56">
        <v>8580</v>
      </c>
      <c r="U88" s="56">
        <v>8923</v>
      </c>
    </row>
    <row r="89" spans="1:21" ht="27" customHeight="1">
      <c r="A89" s="49"/>
      <c r="B89" s="50"/>
      <c r="C89" s="50"/>
      <c r="D89" s="50"/>
      <c r="E89" s="50"/>
      <c r="F89" s="51"/>
      <c r="G89" s="50"/>
      <c r="H89" s="50"/>
      <c r="I89" s="50"/>
      <c r="J89" s="50"/>
      <c r="K89" s="50"/>
      <c r="L89" s="50"/>
      <c r="M89" s="50"/>
      <c r="N89" s="50"/>
      <c r="O89" s="51"/>
      <c r="P89" s="51"/>
      <c r="Q89" s="98" t="s">
        <v>246</v>
      </c>
      <c r="R89" s="98"/>
      <c r="S89" s="55">
        <v>5180.8</v>
      </c>
      <c r="T89" s="56">
        <v>5222.8</v>
      </c>
      <c r="U89" s="56">
        <v>5431.7</v>
      </c>
    </row>
    <row r="90" spans="1:21" ht="27" customHeight="1">
      <c r="A90" s="49"/>
      <c r="B90" s="50"/>
      <c r="C90" s="50"/>
      <c r="D90" s="50"/>
      <c r="E90" s="50"/>
      <c r="F90" s="51"/>
      <c r="G90" s="50"/>
      <c r="H90" s="50"/>
      <c r="I90" s="50"/>
      <c r="J90" s="50"/>
      <c r="K90" s="50"/>
      <c r="L90" s="50"/>
      <c r="M90" s="50"/>
      <c r="N90" s="50"/>
      <c r="O90" s="51"/>
      <c r="P90" s="51"/>
      <c r="Q90" s="98" t="s">
        <v>249</v>
      </c>
      <c r="R90" s="98"/>
      <c r="S90" s="55">
        <v>2316.5</v>
      </c>
      <c r="T90" s="56">
        <v>0</v>
      </c>
      <c r="U90" s="56">
        <v>0</v>
      </c>
    </row>
    <row r="91" spans="1:21" ht="14.25" customHeight="1">
      <c r="A91" s="49"/>
      <c r="B91" s="50"/>
      <c r="C91" s="50"/>
      <c r="D91" s="50"/>
      <c r="E91" s="50"/>
      <c r="F91" s="51"/>
      <c r="G91" s="50"/>
      <c r="H91" s="50"/>
      <c r="I91" s="50"/>
      <c r="J91" s="50"/>
      <c r="K91" s="50"/>
      <c r="L91" s="50"/>
      <c r="M91" s="50"/>
      <c r="N91" s="50"/>
      <c r="O91" s="51"/>
      <c r="P91" s="51"/>
      <c r="Q91" s="98" t="s">
        <v>250</v>
      </c>
      <c r="R91" s="98"/>
      <c r="S91" s="55">
        <v>139.8</v>
      </c>
      <c r="T91" s="56">
        <v>0</v>
      </c>
      <c r="U91" s="56">
        <v>0</v>
      </c>
    </row>
    <row r="92" spans="1:21" ht="14.25" customHeight="1">
      <c r="A92" s="49"/>
      <c r="B92" s="50"/>
      <c r="C92" s="50"/>
      <c r="D92" s="50"/>
      <c r="E92" s="50"/>
      <c r="F92" s="51"/>
      <c r="G92" s="50"/>
      <c r="H92" s="50"/>
      <c r="I92" s="50"/>
      <c r="J92" s="50"/>
      <c r="K92" s="50"/>
      <c r="L92" s="50"/>
      <c r="M92" s="50"/>
      <c r="N92" s="50"/>
      <c r="O92" s="51"/>
      <c r="P92" s="51"/>
      <c r="Q92" s="98" t="s">
        <v>251</v>
      </c>
      <c r="R92" s="98"/>
      <c r="S92" s="55">
        <v>18.5</v>
      </c>
      <c r="T92" s="56">
        <v>0</v>
      </c>
      <c r="U92" s="56">
        <v>0</v>
      </c>
    </row>
    <row r="93" spans="1:21" ht="25.5" customHeight="1">
      <c r="A93" s="49"/>
      <c r="B93" s="50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1"/>
      <c r="P93" s="51"/>
      <c r="Q93" s="107" t="s">
        <v>300</v>
      </c>
      <c r="R93" s="107"/>
      <c r="S93" s="55">
        <v>123.9</v>
      </c>
      <c r="T93" s="56">
        <v>0</v>
      </c>
      <c r="U93" s="56">
        <v>0</v>
      </c>
    </row>
    <row r="94" spans="1:21" ht="14.25" customHeight="1">
      <c r="A94" s="49"/>
      <c r="B94" s="50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98" t="s">
        <v>270</v>
      </c>
      <c r="R94" s="98"/>
      <c r="S94" s="55">
        <v>2108.7</v>
      </c>
      <c r="T94" s="56">
        <v>0</v>
      </c>
      <c r="U94" s="56">
        <v>0</v>
      </c>
    </row>
    <row r="95" spans="1:21" ht="27" customHeight="1">
      <c r="A95" s="49"/>
      <c r="B95" s="50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1"/>
      <c r="P95" s="51"/>
      <c r="Q95" s="98" t="s">
        <v>271</v>
      </c>
      <c r="R95" s="98"/>
      <c r="S95" s="55">
        <v>263.4</v>
      </c>
      <c r="T95" s="56">
        <v>0</v>
      </c>
      <c r="U95" s="56">
        <v>0</v>
      </c>
    </row>
    <row r="96" spans="1:21" ht="12.75">
      <c r="A96" s="49"/>
      <c r="B96" s="50"/>
      <c r="C96" s="50"/>
      <c r="D96" s="50"/>
      <c r="E96" s="50"/>
      <c r="F96" s="51"/>
      <c r="G96" s="50"/>
      <c r="H96" s="50"/>
      <c r="I96" s="50"/>
      <c r="J96" s="50"/>
      <c r="K96" s="50"/>
      <c r="L96" s="50"/>
      <c r="M96" s="50"/>
      <c r="N96" s="50"/>
      <c r="O96" s="51"/>
      <c r="P96" s="51"/>
      <c r="Q96" s="54"/>
      <c r="R96" s="58"/>
      <c r="S96" s="52"/>
      <c r="T96" s="59"/>
      <c r="U96" s="59"/>
    </row>
    <row r="97" spans="1:21" ht="12.75">
      <c r="A97" s="49" t="s">
        <v>277</v>
      </c>
      <c r="B97" s="50"/>
      <c r="C97" s="50"/>
      <c r="D97" s="50"/>
      <c r="E97" s="50"/>
      <c r="F97" s="51"/>
      <c r="G97" s="50"/>
      <c r="H97" s="50"/>
      <c r="I97" s="50"/>
      <c r="J97" s="50"/>
      <c r="K97" s="50"/>
      <c r="L97" s="50"/>
      <c r="M97" s="50"/>
      <c r="N97" s="50"/>
      <c r="O97" s="51"/>
      <c r="P97" s="51"/>
      <c r="Q97" s="53" t="s">
        <v>127</v>
      </c>
      <c r="R97" s="60"/>
      <c r="S97" s="52"/>
      <c r="T97" s="59"/>
      <c r="U97" s="59"/>
    </row>
    <row r="98" spans="1:21" ht="24.75" customHeight="1">
      <c r="A98" s="61"/>
      <c r="B98" s="50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98" t="s">
        <v>150</v>
      </c>
      <c r="R98" s="98"/>
      <c r="S98" s="55">
        <v>115.2</v>
      </c>
      <c r="T98" s="56">
        <v>115.2</v>
      </c>
      <c r="U98" s="56">
        <v>115.2</v>
      </c>
    </row>
    <row r="99" spans="1:21" ht="35.25" customHeight="1">
      <c r="A99" s="49"/>
      <c r="B99" s="50"/>
      <c r="C99" s="50"/>
      <c r="D99" s="50"/>
      <c r="E99" s="50"/>
      <c r="F99" s="51"/>
      <c r="G99" s="50"/>
      <c r="H99" s="50"/>
      <c r="I99" s="50"/>
      <c r="J99" s="50"/>
      <c r="K99" s="50"/>
      <c r="L99" s="50"/>
      <c r="M99" s="50"/>
      <c r="N99" s="50"/>
      <c r="O99" s="51"/>
      <c r="P99" s="51"/>
      <c r="Q99" s="98" t="s">
        <v>133</v>
      </c>
      <c r="R99" s="98"/>
      <c r="S99" s="55">
        <v>226</v>
      </c>
      <c r="T99" s="57">
        <v>235</v>
      </c>
      <c r="U99" s="57">
        <v>244</v>
      </c>
    </row>
    <row r="100" spans="1:21" ht="24" customHeight="1">
      <c r="A100" s="49"/>
      <c r="B100" s="50"/>
      <c r="C100" s="50"/>
      <c r="D100" s="50"/>
      <c r="E100" s="50"/>
      <c r="F100" s="51"/>
      <c r="G100" s="50"/>
      <c r="H100" s="50"/>
      <c r="I100" s="50"/>
      <c r="J100" s="50"/>
      <c r="K100" s="50"/>
      <c r="L100" s="50"/>
      <c r="M100" s="50"/>
      <c r="N100" s="50"/>
      <c r="O100" s="51"/>
      <c r="P100" s="51"/>
      <c r="Q100" s="99" t="s">
        <v>151</v>
      </c>
      <c r="R100" s="98"/>
      <c r="S100" s="55">
        <v>65735.3</v>
      </c>
      <c r="T100" s="57">
        <v>68332.6</v>
      </c>
      <c r="U100" s="57">
        <v>70191.1</v>
      </c>
    </row>
    <row r="101" spans="1:21" ht="34.5" customHeight="1">
      <c r="A101" s="49"/>
      <c r="B101" s="50"/>
      <c r="C101" s="50"/>
      <c r="D101" s="50"/>
      <c r="E101" s="50"/>
      <c r="F101" s="51"/>
      <c r="G101" s="50"/>
      <c r="H101" s="50"/>
      <c r="I101" s="50"/>
      <c r="J101" s="50"/>
      <c r="K101" s="50"/>
      <c r="L101" s="50"/>
      <c r="M101" s="50"/>
      <c r="N101" s="50"/>
      <c r="O101" s="51"/>
      <c r="P101" s="51"/>
      <c r="Q101" s="99" t="s">
        <v>152</v>
      </c>
      <c r="R101" s="98"/>
      <c r="S101" s="55">
        <v>0.2</v>
      </c>
      <c r="T101" s="57">
        <v>0.2</v>
      </c>
      <c r="U101" s="57">
        <v>0.2</v>
      </c>
    </row>
    <row r="102" spans="1:21" ht="24" customHeight="1">
      <c r="A102" s="61"/>
      <c r="B102" s="50"/>
      <c r="C102" s="50"/>
      <c r="D102" s="50"/>
      <c r="E102" s="50"/>
      <c r="F102" s="51"/>
      <c r="G102" s="50"/>
      <c r="H102" s="50"/>
      <c r="I102" s="50"/>
      <c r="J102" s="50"/>
      <c r="K102" s="50"/>
      <c r="L102" s="50"/>
      <c r="M102" s="50"/>
      <c r="N102" s="50"/>
      <c r="O102" s="51"/>
      <c r="P102" s="51"/>
      <c r="Q102" s="99" t="s">
        <v>207</v>
      </c>
      <c r="R102" s="98"/>
      <c r="S102" s="55">
        <v>7566</v>
      </c>
      <c r="T102" s="57">
        <v>7566</v>
      </c>
      <c r="U102" s="57">
        <v>7566</v>
      </c>
    </row>
    <row r="103" spans="1:21" ht="33.75" customHeight="1">
      <c r="A103" s="61"/>
      <c r="B103" s="50"/>
      <c r="C103" s="50"/>
      <c r="D103" s="50"/>
      <c r="E103" s="50"/>
      <c r="F103" s="51"/>
      <c r="G103" s="50"/>
      <c r="H103" s="50"/>
      <c r="I103" s="50"/>
      <c r="J103" s="50"/>
      <c r="K103" s="50"/>
      <c r="L103" s="50"/>
      <c r="M103" s="50"/>
      <c r="N103" s="50"/>
      <c r="O103" s="51"/>
      <c r="P103" s="51"/>
      <c r="Q103" s="99" t="s">
        <v>153</v>
      </c>
      <c r="R103" s="99"/>
      <c r="S103" s="55">
        <v>0</v>
      </c>
      <c r="T103" s="57">
        <v>35</v>
      </c>
      <c r="U103" s="57">
        <v>35</v>
      </c>
    </row>
    <row r="104" spans="1:21" ht="24" customHeight="1">
      <c r="A104" s="61"/>
      <c r="B104" s="50"/>
      <c r="C104" s="50"/>
      <c r="D104" s="50"/>
      <c r="E104" s="50"/>
      <c r="F104" s="51"/>
      <c r="G104" s="50"/>
      <c r="H104" s="50"/>
      <c r="I104" s="50"/>
      <c r="J104" s="50"/>
      <c r="K104" s="50"/>
      <c r="L104" s="50"/>
      <c r="M104" s="50"/>
      <c r="N104" s="50"/>
      <c r="O104" s="51"/>
      <c r="P104" s="51"/>
      <c r="Q104" s="99" t="s">
        <v>208</v>
      </c>
      <c r="R104" s="98"/>
      <c r="S104" s="55">
        <v>340.5</v>
      </c>
      <c r="T104" s="57">
        <v>338.1</v>
      </c>
      <c r="U104" s="57">
        <v>335.8</v>
      </c>
    </row>
    <row r="105" spans="1:21" ht="47.25" customHeight="1">
      <c r="A105" s="61"/>
      <c r="B105" s="50"/>
      <c r="C105" s="50"/>
      <c r="D105" s="50"/>
      <c r="E105" s="50"/>
      <c r="F105" s="51"/>
      <c r="G105" s="50"/>
      <c r="H105" s="50"/>
      <c r="I105" s="50"/>
      <c r="J105" s="50"/>
      <c r="K105" s="50"/>
      <c r="L105" s="50"/>
      <c r="M105" s="50"/>
      <c r="N105" s="50"/>
      <c r="O105" s="51"/>
      <c r="P105" s="51"/>
      <c r="Q105" s="100" t="s">
        <v>188</v>
      </c>
      <c r="R105" s="101"/>
      <c r="S105" s="55">
        <v>601.1</v>
      </c>
      <c r="T105" s="57">
        <v>625.2</v>
      </c>
      <c r="U105" s="57">
        <v>650.2</v>
      </c>
    </row>
    <row r="106" spans="1:21" ht="28.5" customHeight="1">
      <c r="A106" s="61"/>
      <c r="B106" s="50"/>
      <c r="C106" s="50"/>
      <c r="D106" s="50"/>
      <c r="E106" s="50"/>
      <c r="F106" s="51"/>
      <c r="G106" s="50"/>
      <c r="H106" s="50"/>
      <c r="I106" s="50"/>
      <c r="J106" s="50"/>
      <c r="K106" s="50"/>
      <c r="L106" s="50"/>
      <c r="M106" s="50"/>
      <c r="N106" s="50"/>
      <c r="O106" s="51"/>
      <c r="P106" s="51"/>
      <c r="Q106" s="100" t="s">
        <v>255</v>
      </c>
      <c r="R106" s="101"/>
      <c r="S106" s="55">
        <v>101.8</v>
      </c>
      <c r="T106" s="57">
        <v>101.8</v>
      </c>
      <c r="U106" s="57">
        <v>101.8</v>
      </c>
    </row>
    <row r="107" spans="1:21" ht="12.75">
      <c r="A107" s="49"/>
      <c r="B107" s="50"/>
      <c r="C107" s="50"/>
      <c r="D107" s="50"/>
      <c r="E107" s="50"/>
      <c r="F107" s="51"/>
      <c r="G107" s="50"/>
      <c r="H107" s="50"/>
      <c r="I107" s="50"/>
      <c r="J107" s="50"/>
      <c r="K107" s="50"/>
      <c r="L107" s="50"/>
      <c r="M107" s="50"/>
      <c r="N107" s="50"/>
      <c r="O107" s="51"/>
      <c r="P107" s="51"/>
      <c r="Q107" s="54"/>
      <c r="R107" s="58"/>
      <c r="S107" s="52"/>
      <c r="T107" s="59"/>
      <c r="U107" s="59"/>
    </row>
    <row r="108" spans="1:21" ht="12.75">
      <c r="A108" s="49" t="s">
        <v>257</v>
      </c>
      <c r="B108" s="50"/>
      <c r="C108" s="50"/>
      <c r="D108" s="50"/>
      <c r="E108" s="50"/>
      <c r="F108" s="51"/>
      <c r="G108" s="50"/>
      <c r="H108" s="50"/>
      <c r="I108" s="50"/>
      <c r="J108" s="50"/>
      <c r="K108" s="50"/>
      <c r="L108" s="50"/>
      <c r="M108" s="50"/>
      <c r="N108" s="50"/>
      <c r="O108" s="51"/>
      <c r="P108" s="51"/>
      <c r="Q108" s="53" t="s">
        <v>127</v>
      </c>
      <c r="R108" s="58"/>
      <c r="S108" s="52"/>
      <c r="T108" s="59"/>
      <c r="U108" s="59"/>
    </row>
    <row r="109" spans="1:21" ht="48.75" customHeight="1">
      <c r="A109" s="61"/>
      <c r="B109" s="50"/>
      <c r="C109" s="50"/>
      <c r="D109" s="50"/>
      <c r="E109" s="50"/>
      <c r="F109" s="51"/>
      <c r="G109" s="50"/>
      <c r="H109" s="50"/>
      <c r="I109" s="50"/>
      <c r="J109" s="50"/>
      <c r="K109" s="50"/>
      <c r="L109" s="50"/>
      <c r="M109" s="50"/>
      <c r="N109" s="50"/>
      <c r="O109" s="51"/>
      <c r="P109" s="51"/>
      <c r="Q109" s="109" t="s">
        <v>148</v>
      </c>
      <c r="R109" s="109"/>
      <c r="S109" s="55">
        <v>158005.4</v>
      </c>
      <c r="T109" s="56">
        <v>158305</v>
      </c>
      <c r="U109" s="56">
        <v>161068</v>
      </c>
    </row>
    <row r="110" spans="1:21" ht="27" customHeight="1">
      <c r="A110" s="61"/>
      <c r="B110" s="50"/>
      <c r="C110" s="50"/>
      <c r="D110" s="50"/>
      <c r="E110" s="50"/>
      <c r="F110" s="51"/>
      <c r="G110" s="50"/>
      <c r="H110" s="50"/>
      <c r="I110" s="50"/>
      <c r="J110" s="50"/>
      <c r="K110" s="50"/>
      <c r="L110" s="50"/>
      <c r="M110" s="50"/>
      <c r="N110" s="50"/>
      <c r="O110" s="51"/>
      <c r="P110" s="51"/>
      <c r="Q110" s="109" t="s">
        <v>189</v>
      </c>
      <c r="R110" s="109"/>
      <c r="S110" s="55">
        <v>82051</v>
      </c>
      <c r="T110" s="57">
        <v>78566</v>
      </c>
      <c r="U110" s="57">
        <v>80305</v>
      </c>
    </row>
    <row r="111" spans="1:21" ht="12.75" customHeight="1">
      <c r="A111" s="61"/>
      <c r="B111" s="50"/>
      <c r="C111" s="50"/>
      <c r="D111" s="50"/>
      <c r="E111" s="50"/>
      <c r="F111" s="51"/>
      <c r="G111" s="50"/>
      <c r="H111" s="50"/>
      <c r="I111" s="50"/>
      <c r="J111" s="50"/>
      <c r="K111" s="50"/>
      <c r="L111" s="50"/>
      <c r="M111" s="50"/>
      <c r="N111" s="50"/>
      <c r="O111" s="51"/>
      <c r="P111" s="51"/>
      <c r="Q111" s="60"/>
      <c r="R111" s="60"/>
      <c r="S111" s="62"/>
      <c r="T111" s="59"/>
      <c r="U111" s="59"/>
    </row>
    <row r="112" spans="1:21" ht="13.5" customHeight="1">
      <c r="A112" s="49" t="s">
        <v>261</v>
      </c>
      <c r="B112" s="50"/>
      <c r="C112" s="50"/>
      <c r="D112" s="50"/>
      <c r="E112" s="50"/>
      <c r="F112" s="51"/>
      <c r="G112" s="50"/>
      <c r="H112" s="50"/>
      <c r="I112" s="50"/>
      <c r="J112" s="50"/>
      <c r="K112" s="50"/>
      <c r="L112" s="50"/>
      <c r="M112" s="50"/>
      <c r="N112" s="50"/>
      <c r="O112" s="51"/>
      <c r="P112" s="51"/>
      <c r="Q112" s="53" t="s">
        <v>127</v>
      </c>
      <c r="R112" s="60"/>
      <c r="S112" s="62"/>
      <c r="T112" s="59"/>
      <c r="U112" s="59"/>
    </row>
    <row r="113" spans="1:21" ht="26.25" customHeight="1">
      <c r="A113" s="49"/>
      <c r="B113" s="50"/>
      <c r="C113" s="50"/>
      <c r="D113" s="50"/>
      <c r="E113" s="50"/>
      <c r="F113" s="51"/>
      <c r="G113" s="50"/>
      <c r="H113" s="50"/>
      <c r="I113" s="50"/>
      <c r="J113" s="50"/>
      <c r="K113" s="50"/>
      <c r="L113" s="50"/>
      <c r="M113" s="50"/>
      <c r="N113" s="50"/>
      <c r="O113" s="51"/>
      <c r="P113" s="51"/>
      <c r="Q113" s="98" t="s">
        <v>140</v>
      </c>
      <c r="R113" s="98"/>
      <c r="S113" s="55">
        <v>4346.4</v>
      </c>
      <c r="T113" s="56">
        <v>4505.9</v>
      </c>
      <c r="U113" s="56">
        <v>4686.5</v>
      </c>
    </row>
    <row r="114" spans="1:21" ht="23.25" customHeight="1">
      <c r="A114" s="49"/>
      <c r="B114" s="50"/>
      <c r="C114" s="50"/>
      <c r="D114" s="50"/>
      <c r="E114" s="50"/>
      <c r="F114" s="51"/>
      <c r="G114" s="50"/>
      <c r="H114" s="50"/>
      <c r="I114" s="50"/>
      <c r="J114" s="50"/>
      <c r="K114" s="50"/>
      <c r="L114" s="50"/>
      <c r="M114" s="50"/>
      <c r="N114" s="50"/>
      <c r="O114" s="51"/>
      <c r="P114" s="51"/>
      <c r="Q114" s="99" t="s">
        <v>139</v>
      </c>
      <c r="R114" s="98"/>
      <c r="S114" s="55">
        <v>577.3</v>
      </c>
      <c r="T114" s="57">
        <v>598.4</v>
      </c>
      <c r="U114" s="57">
        <v>622.5</v>
      </c>
    </row>
    <row r="115" ht="12" customHeight="1"/>
    <row r="116" spans="1:21" ht="12" customHeight="1">
      <c r="A116" s="49" t="s">
        <v>278</v>
      </c>
      <c r="B116" s="50"/>
      <c r="C116" s="50"/>
      <c r="D116" s="50"/>
      <c r="E116" s="50"/>
      <c r="F116" s="51"/>
      <c r="G116" s="50"/>
      <c r="H116" s="50"/>
      <c r="I116" s="50"/>
      <c r="J116" s="50"/>
      <c r="K116" s="50"/>
      <c r="L116" s="50"/>
      <c r="M116" s="50"/>
      <c r="N116" s="50"/>
      <c r="O116" s="51"/>
      <c r="P116" s="51"/>
      <c r="Q116" s="53" t="s">
        <v>127</v>
      </c>
      <c r="R116" s="60"/>
      <c r="S116" s="62"/>
      <c r="T116" s="59"/>
      <c r="U116" s="59"/>
    </row>
    <row r="117" spans="1:21" ht="27" customHeight="1">
      <c r="A117" s="49"/>
      <c r="B117" s="50"/>
      <c r="C117" s="50"/>
      <c r="D117" s="50"/>
      <c r="E117" s="50"/>
      <c r="F117" s="51"/>
      <c r="G117" s="50"/>
      <c r="H117" s="50"/>
      <c r="I117" s="50"/>
      <c r="J117" s="50"/>
      <c r="K117" s="50"/>
      <c r="L117" s="50"/>
      <c r="M117" s="50"/>
      <c r="N117" s="50"/>
      <c r="O117" s="51"/>
      <c r="P117" s="51"/>
      <c r="Q117" s="98" t="s">
        <v>262</v>
      </c>
      <c r="R117" s="98"/>
      <c r="S117" s="55">
        <v>9372.6</v>
      </c>
      <c r="T117" s="56">
        <v>8911.8</v>
      </c>
      <c r="U117" s="56">
        <v>9168.3</v>
      </c>
    </row>
    <row r="118" spans="1:21" ht="27" customHeight="1">
      <c r="A118" s="49"/>
      <c r="B118" s="50"/>
      <c r="C118" s="50"/>
      <c r="D118" s="50"/>
      <c r="E118" s="50"/>
      <c r="F118" s="51"/>
      <c r="G118" s="50"/>
      <c r="H118" s="50"/>
      <c r="I118" s="50"/>
      <c r="J118" s="50"/>
      <c r="K118" s="50"/>
      <c r="L118" s="50"/>
      <c r="M118" s="50"/>
      <c r="N118" s="50"/>
      <c r="O118" s="51"/>
      <c r="P118" s="51"/>
      <c r="Q118" s="98" t="s">
        <v>279</v>
      </c>
      <c r="R118" s="98"/>
      <c r="S118" s="55">
        <v>49638</v>
      </c>
      <c r="T118" s="56">
        <v>0</v>
      </c>
      <c r="U118" s="56">
        <v>0</v>
      </c>
    </row>
    <row r="119" spans="1:21" ht="48.75" customHeight="1">
      <c r="A119" s="49"/>
      <c r="B119" s="50"/>
      <c r="C119" s="50"/>
      <c r="D119" s="50"/>
      <c r="E119" s="50"/>
      <c r="F119" s="51"/>
      <c r="G119" s="50"/>
      <c r="H119" s="50"/>
      <c r="I119" s="50"/>
      <c r="J119" s="50"/>
      <c r="K119" s="50"/>
      <c r="L119" s="50"/>
      <c r="M119" s="50"/>
      <c r="N119" s="50"/>
      <c r="O119" s="51"/>
      <c r="P119" s="51"/>
      <c r="Q119" s="98" t="s">
        <v>327</v>
      </c>
      <c r="R119" s="98"/>
      <c r="S119" s="55">
        <v>4896</v>
      </c>
      <c r="T119" s="56">
        <v>0</v>
      </c>
      <c r="U119" s="56">
        <v>0</v>
      </c>
    </row>
  </sheetData>
  <sheetProtection/>
  <mergeCells count="32">
    <mergeCell ref="Q106:R106"/>
    <mergeCell ref="Q109:R109"/>
    <mergeCell ref="Q95:R95"/>
    <mergeCell ref="Q90:R90"/>
    <mergeCell ref="Q113:R113"/>
    <mergeCell ref="Q110:R110"/>
    <mergeCell ref="S9:U9"/>
    <mergeCell ref="R9:R11"/>
    <mergeCell ref="Q9:Q11"/>
    <mergeCell ref="Q103:R103"/>
    <mergeCell ref="Q88:R88"/>
    <mergeCell ref="Q89:R89"/>
    <mergeCell ref="Q118:R118"/>
    <mergeCell ref="Q117:R117"/>
    <mergeCell ref="A3:U5"/>
    <mergeCell ref="A9:A11"/>
    <mergeCell ref="A7:U7"/>
    <mergeCell ref="Q101:R101"/>
    <mergeCell ref="Q99:R99"/>
    <mergeCell ref="Q82:R82"/>
    <mergeCell ref="Q93:R93"/>
    <mergeCell ref="Q85:R85"/>
    <mergeCell ref="Q91:R91"/>
    <mergeCell ref="Q92:R92"/>
    <mergeCell ref="Q94:R94"/>
    <mergeCell ref="Q114:R114"/>
    <mergeCell ref="Q119:R119"/>
    <mergeCell ref="Q104:R104"/>
    <mergeCell ref="Q105:R105"/>
    <mergeCell ref="Q98:R98"/>
    <mergeCell ref="Q102:R102"/>
    <mergeCell ref="Q100:R100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user</cp:lastModifiedBy>
  <cp:lastPrinted>2022-08-25T04:46:27Z</cp:lastPrinted>
  <dcterms:created xsi:type="dcterms:W3CDTF">2005-10-01T10:04:25Z</dcterms:created>
  <dcterms:modified xsi:type="dcterms:W3CDTF">2022-08-25T04:47:04Z</dcterms:modified>
  <cp:category/>
  <cp:version/>
  <cp:contentType/>
  <cp:contentStatus/>
</cp:coreProperties>
</file>