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'Лист1'!$A$1:$U$124</definedName>
  </definedNames>
  <calcPr fullCalcOnLoad="1"/>
</workbook>
</file>

<file path=xl/sharedStrings.xml><?xml version="1.0" encoding="utf-8"?>
<sst xmlns="http://schemas.openxmlformats.org/spreadsheetml/2006/main" count="542" uniqueCount="354">
  <si>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</si>
  <si>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</si>
  <si>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</si>
  <si>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</si>
  <si>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</si>
  <si>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</si>
  <si>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</si>
  <si>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</si>
  <si>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</si>
  <si>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</si>
  <si>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</si>
  <si>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</si>
  <si>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</si>
  <si>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</si>
  <si>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</si>
  <si>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</si>
  <si>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</si>
  <si>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</si>
  <si>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</si>
  <si>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</si>
  <si>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</si>
  <si>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</si>
  <si>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</si>
  <si>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</si>
  <si>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</si>
  <si>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</si>
  <si>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</si>
  <si>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</si>
  <si>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</si>
  <si>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</si>
  <si>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</si>
  <si>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</si>
  <si>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</si>
  <si>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</si>
  <si>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</si>
  <si>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</si>
  <si>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</si>
  <si>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</si>
  <si>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</si>
  <si>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</si>
  <si>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</si>
  <si>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</si>
  <si>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</si>
  <si>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</si>
  <si>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</si>
  <si>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</si>
  <si>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</si>
  <si>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</si>
  <si>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</si>
  <si>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</si>
  <si>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</si>
  <si>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</si>
  <si>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</si>
  <si>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</si>
  <si>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</si>
  <si>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</si>
  <si>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</si>
  <si>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</si>
  <si>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</si>
  <si>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</si>
  <si>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</si>
  <si>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</si>
  <si>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</si>
  <si>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</si>
  <si>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</si>
  <si>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</si>
  <si>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</si>
  <si>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</si>
  <si>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</si>
  <si>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</si>
  <si>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</si>
  <si>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</si>
  <si>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</si>
  <si>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</si>
  <si>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</si>
  <si>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</si>
  <si>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</si>
  <si>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</si>
  <si>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</si>
  <si>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</si>
  <si>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</si>
  <si>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</si>
  <si>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</si>
  <si>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</si>
  <si>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</si>
  <si>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</si>
  <si>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</si>
  <si>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</si>
  <si>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</si>
  <si>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</si>
  <si>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</si>
  <si>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</si>
  <si>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</si>
  <si>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</si>
  <si>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</si>
  <si>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</si>
  <si>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</si>
  <si>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</si>
  <si>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</si>
  <si>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</si>
  <si>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</si>
  <si>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</si>
  <si>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</si>
  <si>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</si>
  <si>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</si>
  <si>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</si>
  <si>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</si>
  <si>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</si>
  <si>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</si>
  <si>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</si>
  <si>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</si>
  <si>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</si>
  <si>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</si>
  <si>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</si>
  <si>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</si>
  <si>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</si>
  <si>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</si>
  <si>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</si>
  <si>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</si>
  <si>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</si>
  <si>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</si>
  <si>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</si>
  <si>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</si>
  <si>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</si>
  <si>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</si>
  <si>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</si>
  <si>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</si>
  <si>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</si>
  <si>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</si>
  <si>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</si>
  <si>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</si>
  <si>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</si>
  <si>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</si>
  <si>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</si>
  <si>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</si>
  <si>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</si>
  <si>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</si>
  <si>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</si>
  <si>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</si>
  <si>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</si>
  <si>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</si>
  <si>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</si>
  <si>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</si>
  <si>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</si>
  <si>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</si>
  <si>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</si>
  <si>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</si>
  <si>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</si>
  <si>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</si>
  <si>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</si>
  <si>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</si>
  <si>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</si>
  <si>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</si>
  <si>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</si>
  <si>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</si>
  <si>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</si>
  <si>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</si>
  <si>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</si>
  <si>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</si>
  <si>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</si>
  <si>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</si>
  <si>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</si>
  <si>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</si>
  <si>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</si>
  <si>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</si>
  <si>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</si>
  <si>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</si>
  <si>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</si>
  <si>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</si>
  <si>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</si>
  <si>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</si>
  <si>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</si>
  <si>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</si>
  <si>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</si>
  <si>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</si>
  <si>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</si>
  <si>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</si>
  <si>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</si>
  <si>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</si>
  <si>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</si>
  <si>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</si>
  <si>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</si>
  <si>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</si>
  <si>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</si>
  <si>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</si>
  <si>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</si>
  <si>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</si>
  <si>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</si>
  <si>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</si>
  <si>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</si>
  <si>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</si>
  <si>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</si>
  <si>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</si>
  <si>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</si>
  <si>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 2021 год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</si>
  <si>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</si>
  <si>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</si>
  <si>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</si>
  <si>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</si>
  <si>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</si>
  <si>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000 2 02 35118 05 0000 150</t>
  </si>
  <si>
    <t>000 2 02 35120 05 0000 150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</si>
  <si>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</si>
  <si>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</si>
  <si>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</si>
  <si>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</si>
  <si>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</si>
  <si>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</si>
  <si>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</si>
  <si>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</si>
  <si>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</si>
  <si>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</si>
  <si>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</si>
  <si>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</si>
  <si>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</si>
  <si>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</si>
  <si>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</si>
  <si>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</si>
  <si>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</si>
  <si>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</si>
  <si>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</si>
  <si>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</si>
  <si>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</si>
  <si>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Свод доходов муниципального бюджета на 2021 год и плановый период 2022 и 2023 годов</t>
  </si>
  <si>
    <t>на 2023 год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</si>
  <si>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</si>
  <si>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</si>
  <si>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</si>
  <si>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</si>
  <si>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</si>
  <si>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</si>
  <si>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</si>
  <si>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</si>
  <si>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</si>
  <si>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</si>
  <si>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</si>
  <si>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</si>
  <si>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</si>
  <si>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</si>
  <si>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</si>
  <si>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</si>
  <si>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</si>
  <si>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</si>
  <si>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</si>
  <si>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</si>
  <si>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</si>
  <si>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</si>
  <si>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</si>
  <si>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</si>
  <si>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</si>
  <si>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</si>
  <si>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</si>
  <si>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</si>
  <si>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</si>
  <si>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</si>
  <si>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</si>
  <si>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</si>
  <si>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</si>
  <si>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</si>
  <si>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</si>
  <si>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</si>
  <si>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</si>
  <si>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</si>
  <si>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</si>
  <si>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</si>
  <si>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</si>
  <si>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&lt;4&gt;</t>
  </si>
  <si>
    <t>Субсидии на осуществление 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</si>
  <si>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Субсидии на осуществление  мероприятий по обеспечению  питанием обучающихся в муниципальных общеобразовательных организациях</t>
  </si>
  <si>
    <t>&lt;1&gt;</t>
  </si>
  <si>
    <t>000 2 02 49999 05 0000 150</t>
  </si>
  <si>
    <t>&lt;5&gt;</t>
  </si>
  <si>
    <t>46</t>
  </si>
  <si>
    <t>Иные межбюджетные трансферты на организацию бесплатного горячего питания обучающихся, получающих начальное общее образование в  муниципальных образовательных организациях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</si>
  <si>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</si>
  <si>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</si>
  <si>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000 2 02 20302 05 0000 150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</si>
  <si>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</si>
  <si>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000 2 02 35462 05 0000 150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</si>
  <si>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</si>
  <si>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</si>
  <si>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Иные 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</si>
  <si>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000 2 02 25576 05 0000 150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</si>
  <si>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</si>
  <si>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Субсидии на реализацию мероприятий по благоустройству сельских территорий </t>
  </si>
  <si>
    <t>Субсидии на реализацию мероприятий по благоустройству сельских территорий на условиях софинансирования из федерального бюджета</t>
  </si>
  <si>
    <t>Субсидии на улучшение жилищных условий граждан, проживающих на сельских территориях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</si>
  <si>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</si>
  <si>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000 2 02 27576 05 0000 150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</si>
  <si>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</si>
  <si>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</si>
  <si>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</si>
  <si>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</si>
  <si>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</si>
  <si>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</si>
  <si>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</si>
  <si>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</si>
  <si>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</si>
  <si>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000 2 19 00000 00 0000 000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</si>
  <si>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</si>
  <si>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000 2 19 25304 05 0000 150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</si>
  <si>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</si>
  <si>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 xml:space="preserve">000 2 19 45303 05 0000 150 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</si>
  <si>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</si>
  <si>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</si>
  <si>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</si>
  <si>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</si>
  <si>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</si>
  <si>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</si>
  <si>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</si>
  <si>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</si>
  <si>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</si>
  <si>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</si>
  <si>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</si>
  <si>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</si>
  <si>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</si>
  <si>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</si>
  <si>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</si>
  <si>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</si>
  <si>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</si>
  <si>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</si>
  <si>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</si>
  <si>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</si>
  <si>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</si>
  <si>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</si>
  <si>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</si>
  <si>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</si>
  <si>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</si>
  <si>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</si>
  <si>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</si>
  <si>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Субсидии бюджетам муниципальных районов на обеспечение комплексного развития сельских территорий&lt;1&gt;</t>
  </si>
  <si>
    <t>Прочие субсидии бюджетам муниципальных районов &lt;2&gt;</t>
  </si>
  <si>
    <t>&lt;2&gt;</t>
  </si>
  <si>
    <t xml:space="preserve"> &lt;3&gt;</t>
  </si>
  <si>
    <t>Субвенции бюджетам муниципальных районов на выполнение передаваемых полномочий субъектов Российской Федерации &lt;3&gt;</t>
  </si>
  <si>
    <t>Прочие субвенции бюджетам муниципальных районов &lt;4&gt;</t>
  </si>
  <si>
    <t>&lt;6&gt;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</si>
  <si>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&lt;5&gt;</t>
  </si>
  <si>
    <t>Прочие межбюджетные трансферты, передаваемые бюджетам муниципальных районов &lt;6&gt;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</si>
  <si>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 от 25 декабря 2020 года  № 284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2021 год 
и плановый период 2022 и 2023 годов» 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</si>
  <si>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</si>
  <si>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</si>
  <si>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муниципальных районов реализацию мероприятий по поэтапному внедрению Всероссийского физкультурно-спортивного комплекса «Готов к труду и обороне» (ГТО)</t>
  </si>
  <si>
    <t xml:space="preserve">49  </t>
  </si>
  <si>
    <t>74</t>
  </si>
  <si>
    <t>Субсидии бюджетам муниципальных районов на создание в муниципальных общеобразовательных организациях условий для организации горячего питания обучающихся</t>
  </si>
  <si>
    <t>Иные межбюджетные трансферты, передаваемые бюджетам муниципальных районов на приобретение и установку оборудования для детской игровой и спортивной площадки в д.Сафонова</t>
  </si>
  <si>
    <t>Иные межбюджетные трансферты, передаваемые бюджетам муниципальных районов на приобретение вакуумной ассенизационной машины, предназначенной для откачивания жидких коммунальных отходов</t>
  </si>
  <si>
    <t>Доходы бюджетов муниципальных районов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поселений</t>
  </si>
  <si>
    <t>000 2 18 25555 05 0000 150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</si>
  <si>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районов</t>
  </si>
  <si>
    <t>000 2 19 25555 05 0000 150</t>
  </si>
  <si>
    <t>75</t>
  </si>
  <si>
    <t>76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</si>
</sst>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justify" vertical="top" wrapText="1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 horizontal="right"/>
    </xf>
    <xf numFmtId="179" fontId="9" fillId="0" borderId="12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/>
    </xf>
    <xf numFmtId="179" fontId="9" fillId="0" borderId="12" xfId="0" applyNumberFormat="1" applyFont="1" applyBorder="1" applyAlignment="1">
      <alignment/>
    </xf>
    <xf numFmtId="179" fontId="9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justify" vertical="top" wrapText="1" shrinkToFi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1" xfId="0" applyNumberFormat="1" applyFont="1" applyBorder="1" applyAlignment="1">
      <alignment horizontal="justify" vertical="top" wrapText="1"/>
    </xf>
    <xf numFmtId="49" fontId="9" fillId="0" borderId="12" xfId="0" applyNumberFormat="1" applyFont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1\&#1076;&#1072;&#1085;&#1085;&#1099;&#1077;\Users\007d\Desktop\&#1041;&#1102;&#1076;&#1078;&#1077;&#1090;%202019\&#1055;&#1056;&#1054;&#1045;&#1050;&#1058;&#1067;%202019\&#1041;&#1052;&#1056;\2\&#1055;&#1088;&#1080;&#1083;.2%20&#1057;&#1042;&#1054;&#1044;%20&#1044;&#1054;&#1061;&#1054;&#1044;&#1054;&#1042;%20%20&#1052;&#1056;%20201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Q80" t="str">
            <v>000 2 19 60010 05 0000 150</v>
          </cell>
          <cell r="R80" t="str">
    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24"/>
  <sheetViews>
    <sheetView tabSelected="1" view="pageBreakPreview" zoomScaleNormal="115" zoomScaleSheetLayoutView="100" workbookViewId="0" topLeftCell="A83">
      <selection activeCell="S35" sqref="S35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10" t="s">
        <v>339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s="15" customFormat="1" ht="33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s="15" customFormat="1" ht="51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111" t="s">
        <v>223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7" t="s">
        <v>187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7" t="s">
        <v>17</v>
      </c>
      <c r="R9" s="104" t="s">
        <v>116</v>
      </c>
      <c r="S9" s="101" t="s">
        <v>20</v>
      </c>
      <c r="T9" s="102"/>
      <c r="U9" s="103"/>
    </row>
    <row r="10" spans="1:21" ht="18" customHeight="1" hidden="1">
      <c r="A10" s="108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8"/>
      <c r="R10" s="105"/>
      <c r="S10" s="31"/>
      <c r="T10" s="32"/>
      <c r="U10" s="32"/>
    </row>
    <row r="11" spans="1:21" ht="24" customHeight="1">
      <c r="A11" s="109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9"/>
      <c r="R11" s="106"/>
      <c r="S11" s="33" t="s">
        <v>194</v>
      </c>
      <c r="T11" s="34" t="s">
        <v>206</v>
      </c>
      <c r="U11" s="34" t="s">
        <v>224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127</v>
      </c>
      <c r="S13" s="40">
        <f>SUM(S14,S18,S23,S25,S31,S33,S36,S40,S16)</f>
        <v>221822.6</v>
      </c>
      <c r="T13" s="41">
        <f>SUM(T14+T16+T18+T23+T25+T31+T33+T36+T40)</f>
        <v>235158</v>
      </c>
      <c r="U13" s="41">
        <f>SUM(U14+U17+U18+U23+U25+U31+U33+U36+U40)</f>
        <v>253308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186822</v>
      </c>
      <c r="T14" s="45">
        <f>SUM(T15)</f>
        <v>201469</v>
      </c>
      <c r="U14" s="45">
        <f>SUM(U15)</f>
        <v>218638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5" t="s">
        <v>119</v>
      </c>
      <c r="R15" s="43" t="s">
        <v>72</v>
      </c>
      <c r="S15" s="44">
        <v>186822</v>
      </c>
      <c r="T15" s="45">
        <v>201469</v>
      </c>
      <c r="U15" s="45">
        <v>218638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157</v>
      </c>
      <c r="R16" s="43" t="s">
        <v>145</v>
      </c>
      <c r="S16" s="44">
        <f>SUM(S17)</f>
        <v>4000</v>
      </c>
      <c r="T16" s="45">
        <f>SUM(T17)</f>
        <v>4180</v>
      </c>
      <c r="U16" s="45">
        <f>SUM(U17)</f>
        <v>4350.3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144</v>
      </c>
      <c r="R17" s="43" t="s">
        <v>146</v>
      </c>
      <c r="S17" s="44">
        <v>4000</v>
      </c>
      <c r="T17" s="45">
        <v>4180</v>
      </c>
      <c r="U17" s="45">
        <v>4350.3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120</v>
      </c>
      <c r="R18" s="43" t="s">
        <v>9</v>
      </c>
      <c r="S18" s="44">
        <f>SUM(S19:S22)</f>
        <v>8300</v>
      </c>
      <c r="T18" s="45">
        <f>SUM(T19:T22)</f>
        <v>7509.8</v>
      </c>
      <c r="U18" s="45">
        <f>SUM(U19:U22)</f>
        <v>8049</v>
      </c>
    </row>
    <row r="19" spans="1:21" ht="24" customHeight="1">
      <c r="A19" s="37" t="s">
        <v>162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158</v>
      </c>
      <c r="R19" s="43" t="s">
        <v>159</v>
      </c>
      <c r="S19" s="44">
        <v>5900</v>
      </c>
      <c r="T19" s="45">
        <v>6384</v>
      </c>
      <c r="U19" s="45">
        <v>6880</v>
      </c>
    </row>
    <row r="20" spans="1:21" ht="13.5" customHeight="1">
      <c r="A20" s="37" t="s">
        <v>163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121</v>
      </c>
      <c r="R20" s="43" t="s">
        <v>117</v>
      </c>
      <c r="S20" s="44">
        <v>1315</v>
      </c>
      <c r="T20" s="45">
        <v>0</v>
      </c>
      <c r="U20" s="45">
        <v>0</v>
      </c>
    </row>
    <row r="21" spans="1:21" ht="12.75">
      <c r="A21" s="37" t="s">
        <v>164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122</v>
      </c>
      <c r="R21" s="43" t="s">
        <v>14</v>
      </c>
      <c r="S21" s="44">
        <v>735</v>
      </c>
      <c r="T21" s="45">
        <v>758.8</v>
      </c>
      <c r="U21" s="45">
        <v>784</v>
      </c>
    </row>
    <row r="22" spans="1:21" ht="24">
      <c r="A22" s="37" t="s">
        <v>165</v>
      </c>
      <c r="B22" s="37"/>
      <c r="C22" s="37"/>
      <c r="D22" s="37"/>
      <c r="E22" s="37"/>
      <c r="F22" s="42"/>
      <c r="G22" s="37"/>
      <c r="H22" s="37"/>
      <c r="I22" s="37"/>
      <c r="J22" s="37"/>
      <c r="K22" s="37"/>
      <c r="L22" s="37"/>
      <c r="M22" s="37"/>
      <c r="N22" s="37"/>
      <c r="O22" s="42"/>
      <c r="P22" s="42"/>
      <c r="Q22" s="37" t="s">
        <v>216</v>
      </c>
      <c r="R22" s="43" t="s">
        <v>217</v>
      </c>
      <c r="S22" s="44">
        <v>350</v>
      </c>
      <c r="T22" s="45">
        <v>367</v>
      </c>
      <c r="U22" s="45">
        <v>385</v>
      </c>
    </row>
    <row r="23" spans="1:21" ht="12.75">
      <c r="A23" s="37" t="s">
        <v>166</v>
      </c>
      <c r="B23" s="37" t="s">
        <v>55</v>
      </c>
      <c r="C23" s="37" t="s">
        <v>56</v>
      </c>
      <c r="D23" s="37" t="s">
        <v>77</v>
      </c>
      <c r="E23" s="37" t="s">
        <v>103</v>
      </c>
      <c r="F23" s="42"/>
      <c r="G23" s="37" t="s">
        <v>59</v>
      </c>
      <c r="H23" s="37" t="s">
        <v>60</v>
      </c>
      <c r="I23" s="37" t="s">
        <v>61</v>
      </c>
      <c r="J23" s="37" t="s">
        <v>0</v>
      </c>
      <c r="K23" s="37" t="s">
        <v>55</v>
      </c>
      <c r="L23" s="37" t="s">
        <v>62</v>
      </c>
      <c r="M23" s="37" t="s">
        <v>59</v>
      </c>
      <c r="N23" s="37" t="s">
        <v>1</v>
      </c>
      <c r="O23" s="42"/>
      <c r="P23" s="42"/>
      <c r="Q23" s="37" t="s">
        <v>78</v>
      </c>
      <c r="R23" s="43" t="s">
        <v>103</v>
      </c>
      <c r="S23" s="44">
        <f>SUM(S24:S24)</f>
        <v>1300</v>
      </c>
      <c r="T23" s="45">
        <f>SUM(T24)</f>
        <v>1344</v>
      </c>
      <c r="U23" s="45">
        <f>SUM(U24)</f>
        <v>1400</v>
      </c>
    </row>
    <row r="24" spans="1:21" ht="36" customHeight="1">
      <c r="A24" s="37" t="s">
        <v>167</v>
      </c>
      <c r="B24" s="37" t="s">
        <v>55</v>
      </c>
      <c r="C24" s="37" t="s">
        <v>56</v>
      </c>
      <c r="D24" s="37" t="s">
        <v>79</v>
      </c>
      <c r="E24" s="37" t="s">
        <v>80</v>
      </c>
      <c r="F24" s="42"/>
      <c r="G24" s="37" t="s">
        <v>73</v>
      </c>
      <c r="H24" s="37" t="s">
        <v>74</v>
      </c>
      <c r="I24" s="37" t="s">
        <v>61</v>
      </c>
      <c r="J24" s="37" t="s">
        <v>0</v>
      </c>
      <c r="K24" s="37" t="s">
        <v>5</v>
      </c>
      <c r="L24" s="37" t="s">
        <v>6</v>
      </c>
      <c r="M24" s="37" t="s">
        <v>59</v>
      </c>
      <c r="N24" s="37" t="s">
        <v>1</v>
      </c>
      <c r="O24" s="42"/>
      <c r="P24" s="42"/>
      <c r="Q24" s="37" t="s">
        <v>123</v>
      </c>
      <c r="R24" s="43" t="s">
        <v>141</v>
      </c>
      <c r="S24" s="44">
        <v>1300</v>
      </c>
      <c r="T24" s="45">
        <v>1344</v>
      </c>
      <c r="U24" s="45">
        <v>1400</v>
      </c>
    </row>
    <row r="25" spans="1:21" ht="24">
      <c r="A25" s="37" t="s">
        <v>168</v>
      </c>
      <c r="B25" s="37" t="s">
        <v>55</v>
      </c>
      <c r="C25" s="37" t="s">
        <v>56</v>
      </c>
      <c r="D25" s="37" t="s">
        <v>81</v>
      </c>
      <c r="E25" s="37" t="s">
        <v>82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55</v>
      </c>
      <c r="L25" s="37" t="s">
        <v>62</v>
      </c>
      <c r="M25" s="37" t="s">
        <v>59</v>
      </c>
      <c r="N25" s="37" t="s">
        <v>1</v>
      </c>
      <c r="O25" s="42"/>
      <c r="P25" s="42"/>
      <c r="Q25" s="37" t="s">
        <v>83</v>
      </c>
      <c r="R25" s="43" t="s">
        <v>84</v>
      </c>
      <c r="S25" s="44">
        <f>SUM(S26:S30)</f>
        <v>2442.5</v>
      </c>
      <c r="T25" s="45">
        <f>SUM(T26:T30)</f>
        <v>2554.7</v>
      </c>
      <c r="U25" s="45">
        <f>SUM(U26:U30)</f>
        <v>2669.7</v>
      </c>
    </row>
    <row r="26" spans="1:21" ht="58.5" customHeight="1">
      <c r="A26" s="37" t="s">
        <v>169</v>
      </c>
      <c r="B26" s="37" t="s">
        <v>55</v>
      </c>
      <c r="C26" s="37" t="s">
        <v>56</v>
      </c>
      <c r="D26" s="37" t="s">
        <v>87</v>
      </c>
      <c r="E26" s="37" t="s">
        <v>88</v>
      </c>
      <c r="F26" s="42"/>
      <c r="G26" s="37" t="s">
        <v>59</v>
      </c>
      <c r="H26" s="37" t="s">
        <v>60</v>
      </c>
      <c r="I26" s="37" t="s">
        <v>61</v>
      </c>
      <c r="J26" s="37" t="s">
        <v>0</v>
      </c>
      <c r="K26" s="37" t="s">
        <v>85</v>
      </c>
      <c r="L26" s="37" t="s">
        <v>86</v>
      </c>
      <c r="M26" s="37" t="s">
        <v>59</v>
      </c>
      <c r="N26" s="37" t="s">
        <v>1</v>
      </c>
      <c r="O26" s="42"/>
      <c r="P26" s="42"/>
      <c r="Q26" s="37" t="s">
        <v>184</v>
      </c>
      <c r="R26" s="43" t="s">
        <v>188</v>
      </c>
      <c r="S26" s="44">
        <v>1227</v>
      </c>
      <c r="T26" s="45">
        <v>1276</v>
      </c>
      <c r="U26" s="45">
        <v>1327</v>
      </c>
    </row>
    <row r="27" spans="1:21" ht="47.25" customHeight="1">
      <c r="A27" s="37" t="s">
        <v>170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129</v>
      </c>
      <c r="R27" s="43" t="s">
        <v>131</v>
      </c>
      <c r="S27" s="44">
        <v>36</v>
      </c>
      <c r="T27" s="45">
        <v>38</v>
      </c>
      <c r="U27" s="45">
        <v>39</v>
      </c>
    </row>
    <row r="28" spans="1:21" ht="48" customHeight="1">
      <c r="A28" s="37" t="s">
        <v>171</v>
      </c>
      <c r="B28" s="37" t="s">
        <v>55</v>
      </c>
      <c r="C28" s="37" t="s">
        <v>56</v>
      </c>
      <c r="D28" s="37" t="s">
        <v>89</v>
      </c>
      <c r="E28" s="37" t="s">
        <v>90</v>
      </c>
      <c r="F28" s="42"/>
      <c r="G28" s="37" t="s">
        <v>59</v>
      </c>
      <c r="H28" s="37" t="s">
        <v>60</v>
      </c>
      <c r="I28" s="37" t="s">
        <v>61</v>
      </c>
      <c r="J28" s="37" t="s">
        <v>0</v>
      </c>
      <c r="K28" s="37" t="s">
        <v>85</v>
      </c>
      <c r="L28" s="37" t="s">
        <v>86</v>
      </c>
      <c r="M28" s="37" t="s">
        <v>59</v>
      </c>
      <c r="N28" s="37" t="s">
        <v>1</v>
      </c>
      <c r="O28" s="42"/>
      <c r="P28" s="42"/>
      <c r="Q28" s="37" t="s">
        <v>124</v>
      </c>
      <c r="R28" s="43" t="s">
        <v>132</v>
      </c>
      <c r="S28" s="44">
        <v>301</v>
      </c>
      <c r="T28" s="45">
        <v>312.4</v>
      </c>
      <c r="U28" s="45">
        <v>323</v>
      </c>
    </row>
    <row r="29" spans="1:21" ht="24.75" customHeight="1">
      <c r="A29" s="37" t="s">
        <v>172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160</v>
      </c>
      <c r="R29" s="43" t="s">
        <v>152</v>
      </c>
      <c r="S29" s="44">
        <v>854.5</v>
      </c>
      <c r="T29" s="45">
        <v>903.3</v>
      </c>
      <c r="U29" s="45">
        <v>954.7</v>
      </c>
    </row>
    <row r="30" spans="1:21" ht="35.25" customHeight="1">
      <c r="A30" s="37" t="s">
        <v>173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147</v>
      </c>
      <c r="R30" s="43" t="s">
        <v>148</v>
      </c>
      <c r="S30" s="44">
        <v>24</v>
      </c>
      <c r="T30" s="45">
        <v>25</v>
      </c>
      <c r="U30" s="45">
        <v>26</v>
      </c>
    </row>
    <row r="31" spans="1:21" ht="12.75">
      <c r="A31" s="37" t="s">
        <v>174</v>
      </c>
      <c r="B31" s="37" t="s">
        <v>55</v>
      </c>
      <c r="C31" s="37" t="s">
        <v>56</v>
      </c>
      <c r="D31" s="37" t="s">
        <v>92</v>
      </c>
      <c r="E31" s="37" t="s">
        <v>93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/>
      <c r="P31" s="42"/>
      <c r="Q31" s="37" t="s">
        <v>94</v>
      </c>
      <c r="R31" s="43" t="s">
        <v>93</v>
      </c>
      <c r="S31" s="44">
        <f>SUM(S32)</f>
        <v>229</v>
      </c>
      <c r="T31" s="45">
        <f>SUM(T32)</f>
        <v>229</v>
      </c>
      <c r="U31" s="45">
        <f>SUM(U32)</f>
        <v>229</v>
      </c>
    </row>
    <row r="32" spans="1:21" ht="15.75" customHeight="1">
      <c r="A32" s="37" t="s">
        <v>175</v>
      </c>
      <c r="B32" s="37" t="s">
        <v>98</v>
      </c>
      <c r="C32" s="37" t="s">
        <v>99</v>
      </c>
      <c r="D32" s="37" t="s">
        <v>100</v>
      </c>
      <c r="E32" s="37" t="s">
        <v>101</v>
      </c>
      <c r="F32" s="42"/>
      <c r="G32" s="37" t="s">
        <v>73</v>
      </c>
      <c r="H32" s="37" t="s">
        <v>74</v>
      </c>
      <c r="I32" s="37" t="s">
        <v>61</v>
      </c>
      <c r="J32" s="37" t="s">
        <v>0</v>
      </c>
      <c r="K32" s="37" t="s">
        <v>85</v>
      </c>
      <c r="L32" s="37" t="s">
        <v>86</v>
      </c>
      <c r="M32" s="37" t="s">
        <v>59</v>
      </c>
      <c r="N32" s="37" t="s">
        <v>1</v>
      </c>
      <c r="O32" s="42"/>
      <c r="P32" s="42"/>
      <c r="Q32" s="37" t="s">
        <v>125</v>
      </c>
      <c r="R32" s="43" t="s">
        <v>101</v>
      </c>
      <c r="S32" s="44">
        <v>229</v>
      </c>
      <c r="T32" s="45">
        <v>229</v>
      </c>
      <c r="U32" s="45">
        <v>229</v>
      </c>
    </row>
    <row r="33" spans="1:21" ht="24">
      <c r="A33" s="37" t="s">
        <v>176</v>
      </c>
      <c r="B33" s="37" t="s">
        <v>55</v>
      </c>
      <c r="C33" s="37" t="s">
        <v>56</v>
      </c>
      <c r="D33" s="37" t="s">
        <v>15</v>
      </c>
      <c r="E33" s="37" t="s">
        <v>16</v>
      </c>
      <c r="F33" s="42"/>
      <c r="G33" s="37" t="s">
        <v>59</v>
      </c>
      <c r="H33" s="37" t="s">
        <v>60</v>
      </c>
      <c r="I33" s="37" t="s">
        <v>61</v>
      </c>
      <c r="J33" s="37" t="s">
        <v>0</v>
      </c>
      <c r="K33" s="37" t="s">
        <v>55</v>
      </c>
      <c r="L33" s="37" t="s">
        <v>62</v>
      </c>
      <c r="M33" s="37" t="s">
        <v>59</v>
      </c>
      <c r="N33" s="37" t="s">
        <v>1</v>
      </c>
      <c r="O33" s="42" t="s">
        <v>18</v>
      </c>
      <c r="P33" s="42"/>
      <c r="Q33" s="37" t="s">
        <v>19</v>
      </c>
      <c r="R33" s="43" t="s">
        <v>161</v>
      </c>
      <c r="S33" s="44">
        <f>SUM(S34:S35)</f>
        <v>17707.6</v>
      </c>
      <c r="T33" s="45">
        <f>SUM(T34:T35)</f>
        <v>16965.8</v>
      </c>
      <c r="U33" s="45">
        <f>SUM(U34:U35)</f>
        <v>16991.300000000003</v>
      </c>
    </row>
    <row r="34" spans="1:21" ht="25.5" customHeight="1">
      <c r="A34" s="37" t="s">
        <v>177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137</v>
      </c>
      <c r="R34" s="43" t="s">
        <v>138</v>
      </c>
      <c r="S34" s="44">
        <v>17222.6</v>
      </c>
      <c r="T34" s="45">
        <v>16462</v>
      </c>
      <c r="U34" s="45">
        <v>16467.4</v>
      </c>
    </row>
    <row r="35" spans="1:21" ht="24">
      <c r="A35" s="37" t="s">
        <v>178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139</v>
      </c>
      <c r="R35" s="43" t="s">
        <v>140</v>
      </c>
      <c r="S35" s="44">
        <v>485</v>
      </c>
      <c r="T35" s="45">
        <v>503.8</v>
      </c>
      <c r="U35" s="45">
        <v>523.9</v>
      </c>
    </row>
    <row r="36" spans="1:21" ht="15" customHeight="1">
      <c r="A36" s="37" t="s">
        <v>179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SUM(S37:S39)</f>
        <v>396</v>
      </c>
      <c r="T36" s="45">
        <f>SUM(T37:T39)</f>
        <v>255</v>
      </c>
      <c r="U36" s="45">
        <f>SUM(U37:U39)</f>
        <v>316</v>
      </c>
    </row>
    <row r="37" spans="1:21" ht="61.5" customHeight="1">
      <c r="A37" s="37" t="s">
        <v>180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191</v>
      </c>
      <c r="R37" s="43" t="s">
        <v>190</v>
      </c>
      <c r="S37" s="44">
        <v>150</v>
      </c>
      <c r="T37" s="45">
        <v>0</v>
      </c>
      <c r="U37" s="45">
        <v>50</v>
      </c>
    </row>
    <row r="38" spans="1:21" ht="34.5" customHeight="1">
      <c r="A38" s="37" t="s">
        <v>243</v>
      </c>
      <c r="B38" s="37" t="s">
        <v>55</v>
      </c>
      <c r="C38" s="37" t="s">
        <v>56</v>
      </c>
      <c r="D38" s="37" t="s">
        <v>104</v>
      </c>
      <c r="E38" s="37" t="s">
        <v>91</v>
      </c>
      <c r="F38" s="42"/>
      <c r="G38" s="37" t="s">
        <v>59</v>
      </c>
      <c r="H38" s="37" t="s">
        <v>60</v>
      </c>
      <c r="I38" s="37" t="s">
        <v>61</v>
      </c>
      <c r="J38" s="37" t="s">
        <v>0</v>
      </c>
      <c r="K38" s="37" t="s">
        <v>85</v>
      </c>
      <c r="L38" s="37" t="s">
        <v>86</v>
      </c>
      <c r="M38" s="37" t="s">
        <v>59</v>
      </c>
      <c r="N38" s="37" t="s">
        <v>1</v>
      </c>
      <c r="O38" s="42"/>
      <c r="P38" s="42"/>
      <c r="Q38" s="37" t="s">
        <v>185</v>
      </c>
      <c r="R38" s="46" t="s">
        <v>189</v>
      </c>
      <c r="S38" s="44">
        <v>236</v>
      </c>
      <c r="T38" s="45">
        <v>245</v>
      </c>
      <c r="U38" s="45">
        <v>255</v>
      </c>
    </row>
    <row r="39" spans="1:21" ht="34.5" customHeight="1">
      <c r="A39" s="37" t="s">
        <v>244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133</v>
      </c>
      <c r="R39" s="46" t="s">
        <v>215</v>
      </c>
      <c r="S39" s="44">
        <v>10</v>
      </c>
      <c r="T39" s="45">
        <v>10</v>
      </c>
      <c r="U39" s="45">
        <v>11</v>
      </c>
    </row>
    <row r="40" spans="1:21" ht="12.75">
      <c r="A40" s="37" t="s">
        <v>245</v>
      </c>
      <c r="B40" s="37" t="s">
        <v>55</v>
      </c>
      <c r="C40" s="37" t="s">
        <v>56</v>
      </c>
      <c r="D40" s="37" t="s">
        <v>95</v>
      </c>
      <c r="E40" s="37" t="s">
        <v>96</v>
      </c>
      <c r="F40" s="42"/>
      <c r="G40" s="37" t="s">
        <v>59</v>
      </c>
      <c r="H40" s="37" t="s">
        <v>60</v>
      </c>
      <c r="I40" s="37" t="s">
        <v>61</v>
      </c>
      <c r="J40" s="37" t="s">
        <v>0</v>
      </c>
      <c r="K40" s="37" t="s">
        <v>55</v>
      </c>
      <c r="L40" s="37" t="s">
        <v>62</v>
      </c>
      <c r="M40" s="37" t="s">
        <v>59</v>
      </c>
      <c r="N40" s="37" t="s">
        <v>1</v>
      </c>
      <c r="O40" s="42"/>
      <c r="P40" s="42"/>
      <c r="Q40" s="37" t="s">
        <v>97</v>
      </c>
      <c r="R40" s="43" t="s">
        <v>96</v>
      </c>
      <c r="S40" s="44">
        <f>SUM(S41:S52)</f>
        <v>625.5</v>
      </c>
      <c r="T40" s="45">
        <f>SUM(T41:T52)</f>
        <v>650.6999999999999</v>
      </c>
      <c r="U40" s="45">
        <f>SUM(U41:U52)</f>
        <v>664.7</v>
      </c>
    </row>
    <row r="41" spans="1:21" ht="59.25" customHeight="1">
      <c r="A41" s="37" t="s">
        <v>246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214</v>
      </c>
      <c r="R41" s="43" t="s">
        <v>213</v>
      </c>
      <c r="S41" s="44">
        <v>4.2</v>
      </c>
      <c r="T41" s="45">
        <v>4.3</v>
      </c>
      <c r="U41" s="45">
        <v>4.5</v>
      </c>
    </row>
    <row r="42" spans="1:21" ht="75" customHeight="1">
      <c r="A42" s="37" t="s">
        <v>247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37" t="s">
        <v>226</v>
      </c>
      <c r="R42" s="43" t="s">
        <v>225</v>
      </c>
      <c r="S42" s="44">
        <v>50</v>
      </c>
      <c r="T42" s="45">
        <v>52</v>
      </c>
      <c r="U42" s="45">
        <v>54.1</v>
      </c>
    </row>
    <row r="43" spans="1:21" ht="59.25" customHeight="1">
      <c r="A43" s="37" t="s">
        <v>248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228</v>
      </c>
      <c r="R43" s="43" t="s">
        <v>227</v>
      </c>
      <c r="S43" s="44">
        <v>40</v>
      </c>
      <c r="T43" s="45">
        <v>41.7</v>
      </c>
      <c r="U43" s="45">
        <v>43.3</v>
      </c>
    </row>
    <row r="44" spans="1:21" ht="59.25" customHeight="1">
      <c r="A44" s="37" t="s">
        <v>249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230</v>
      </c>
      <c r="R44" s="43" t="s">
        <v>229</v>
      </c>
      <c r="S44" s="44">
        <v>60</v>
      </c>
      <c r="T44" s="45">
        <v>62.6</v>
      </c>
      <c r="U44" s="45">
        <v>65.1</v>
      </c>
    </row>
    <row r="45" spans="1:21" ht="72.75" customHeight="1">
      <c r="A45" s="37" t="s">
        <v>250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232</v>
      </c>
      <c r="R45" s="43" t="s">
        <v>231</v>
      </c>
      <c r="S45" s="44">
        <v>85</v>
      </c>
      <c r="T45" s="45">
        <v>88.6</v>
      </c>
      <c r="U45" s="45">
        <v>92.1</v>
      </c>
    </row>
    <row r="46" spans="1:21" ht="86.25" customHeight="1">
      <c r="A46" s="37" t="s">
        <v>251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234</v>
      </c>
      <c r="R46" s="43" t="s">
        <v>233</v>
      </c>
      <c r="S46" s="44">
        <v>2</v>
      </c>
      <c r="T46" s="45">
        <v>2.1</v>
      </c>
      <c r="U46" s="45">
        <v>2.2</v>
      </c>
    </row>
    <row r="47" spans="1:21" ht="59.25" customHeight="1">
      <c r="A47" s="37" t="s">
        <v>252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7" t="s">
        <v>236</v>
      </c>
      <c r="R47" s="43" t="s">
        <v>235</v>
      </c>
      <c r="S47" s="44">
        <v>3</v>
      </c>
      <c r="T47" s="45">
        <v>3.1</v>
      </c>
      <c r="U47" s="45">
        <v>3.2</v>
      </c>
    </row>
    <row r="48" spans="1:21" ht="59.25" customHeight="1">
      <c r="A48" s="37" t="s">
        <v>253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37" t="s">
        <v>238</v>
      </c>
      <c r="R48" s="43" t="s">
        <v>237</v>
      </c>
      <c r="S48" s="44">
        <v>25</v>
      </c>
      <c r="T48" s="45">
        <v>26.2</v>
      </c>
      <c r="U48" s="45">
        <v>27.3</v>
      </c>
    </row>
    <row r="49" spans="1:21" ht="59.25" customHeight="1">
      <c r="A49" s="37" t="s">
        <v>254</v>
      </c>
      <c r="B49" s="37"/>
      <c r="C49" s="37"/>
      <c r="D49" s="37"/>
      <c r="E49" s="37"/>
      <c r="F49" s="42"/>
      <c r="G49" s="37"/>
      <c r="H49" s="37"/>
      <c r="I49" s="37"/>
      <c r="J49" s="37"/>
      <c r="K49" s="37"/>
      <c r="L49" s="37"/>
      <c r="M49" s="37"/>
      <c r="N49" s="37"/>
      <c r="O49" s="42"/>
      <c r="P49" s="42"/>
      <c r="Q49" s="37" t="s">
        <v>240</v>
      </c>
      <c r="R49" s="43" t="s">
        <v>239</v>
      </c>
      <c r="S49" s="44">
        <v>40.7</v>
      </c>
      <c r="T49" s="45">
        <v>42.5</v>
      </c>
      <c r="U49" s="45">
        <v>44.2</v>
      </c>
    </row>
    <row r="50" spans="1:21" ht="51" customHeight="1">
      <c r="A50" s="37" t="s">
        <v>255</v>
      </c>
      <c r="B50" s="37"/>
      <c r="C50" s="37"/>
      <c r="D50" s="37"/>
      <c r="E50" s="37"/>
      <c r="F50" s="42"/>
      <c r="G50" s="37"/>
      <c r="H50" s="37"/>
      <c r="I50" s="37"/>
      <c r="J50" s="37"/>
      <c r="K50" s="37"/>
      <c r="L50" s="37"/>
      <c r="M50" s="37"/>
      <c r="N50" s="37"/>
      <c r="O50" s="42"/>
      <c r="P50" s="42"/>
      <c r="Q50" s="37" t="s">
        <v>242</v>
      </c>
      <c r="R50" s="43" t="s">
        <v>241</v>
      </c>
      <c r="S50" s="44">
        <v>10.4</v>
      </c>
      <c r="T50" s="45">
        <v>10.8</v>
      </c>
      <c r="U50" s="45">
        <v>11.2</v>
      </c>
    </row>
    <row r="51" spans="1:21" ht="71.25" customHeight="1">
      <c r="A51" s="37" t="s">
        <v>256</v>
      </c>
      <c r="B51" s="37"/>
      <c r="C51" s="37"/>
      <c r="D51" s="37"/>
      <c r="E51" s="37"/>
      <c r="F51" s="42"/>
      <c r="G51" s="37"/>
      <c r="H51" s="37"/>
      <c r="I51" s="37"/>
      <c r="J51" s="37"/>
      <c r="K51" s="37"/>
      <c r="L51" s="37"/>
      <c r="M51" s="37"/>
      <c r="N51" s="37"/>
      <c r="O51" s="42"/>
      <c r="P51" s="42"/>
      <c r="Q51" s="37" t="s">
        <v>208</v>
      </c>
      <c r="R51" s="43" t="s">
        <v>209</v>
      </c>
      <c r="S51" s="44">
        <v>296.7</v>
      </c>
      <c r="T51" s="45">
        <v>308</v>
      </c>
      <c r="U51" s="45">
        <v>308.3</v>
      </c>
    </row>
    <row r="52" spans="1:21" ht="36" customHeight="1">
      <c r="A52" s="37" t="s">
        <v>257</v>
      </c>
      <c r="B52" s="37"/>
      <c r="C52" s="37"/>
      <c r="D52" s="37"/>
      <c r="E52" s="37"/>
      <c r="F52" s="42"/>
      <c r="G52" s="37"/>
      <c r="H52" s="37"/>
      <c r="I52" s="37"/>
      <c r="J52" s="37"/>
      <c r="K52" s="37"/>
      <c r="L52" s="37"/>
      <c r="M52" s="37"/>
      <c r="N52" s="37"/>
      <c r="O52" s="42"/>
      <c r="P52" s="42"/>
      <c r="Q52" s="37" t="s">
        <v>211</v>
      </c>
      <c r="R52" s="43" t="s">
        <v>210</v>
      </c>
      <c r="S52" s="44">
        <v>8.5</v>
      </c>
      <c r="T52" s="45">
        <v>8.8</v>
      </c>
      <c r="U52" s="45">
        <v>9.2</v>
      </c>
    </row>
    <row r="53" spans="1:21" ht="15.75" customHeight="1">
      <c r="A53" s="35" t="s">
        <v>258</v>
      </c>
      <c r="B53" s="37"/>
      <c r="C53" s="37"/>
      <c r="D53" s="37"/>
      <c r="E53" s="37"/>
      <c r="F53" s="42"/>
      <c r="G53" s="37"/>
      <c r="H53" s="37"/>
      <c r="I53" s="37"/>
      <c r="J53" s="37"/>
      <c r="K53" s="37"/>
      <c r="L53" s="37"/>
      <c r="M53" s="37"/>
      <c r="N53" s="37"/>
      <c r="O53" s="42"/>
      <c r="P53" s="42"/>
      <c r="Q53" s="35" t="s">
        <v>111</v>
      </c>
      <c r="R53" s="39" t="s">
        <v>149</v>
      </c>
      <c r="S53" s="40">
        <f>SUM(S54+S78+S82)</f>
        <v>1014812.2</v>
      </c>
      <c r="T53" s="41">
        <f>SUM(T54,)</f>
        <v>575761.3</v>
      </c>
      <c r="U53" s="41">
        <f>SUM(U54,)</f>
        <v>587523.6</v>
      </c>
    </row>
    <row r="54" spans="1:21" ht="24">
      <c r="A54" s="35" t="s">
        <v>259</v>
      </c>
      <c r="B54" s="47" t="s">
        <v>55</v>
      </c>
      <c r="C54" s="47" t="s">
        <v>56</v>
      </c>
      <c r="D54" s="47" t="s">
        <v>109</v>
      </c>
      <c r="E54" s="47" t="s">
        <v>110</v>
      </c>
      <c r="F54" s="48"/>
      <c r="G54" s="47" t="s">
        <v>59</v>
      </c>
      <c r="H54" s="47" t="s">
        <v>60</v>
      </c>
      <c r="I54" s="47" t="s">
        <v>61</v>
      </c>
      <c r="J54" s="47" t="s">
        <v>0</v>
      </c>
      <c r="K54" s="47" t="s">
        <v>55</v>
      </c>
      <c r="L54" s="47" t="s">
        <v>62</v>
      </c>
      <c r="M54" s="47" t="s">
        <v>59</v>
      </c>
      <c r="N54" s="47" t="s">
        <v>1</v>
      </c>
      <c r="O54" s="48"/>
      <c r="P54" s="48"/>
      <c r="Q54" s="35" t="s">
        <v>150</v>
      </c>
      <c r="R54" s="39" t="s">
        <v>134</v>
      </c>
      <c r="S54" s="40">
        <f>SUM(S55,S65,S74,S58)</f>
        <v>1017145.7</v>
      </c>
      <c r="T54" s="41">
        <f>SUM(T55+T65+T74+T58)</f>
        <v>575761.3</v>
      </c>
      <c r="U54" s="41">
        <f>SUM(U55,U65,U74,U58)</f>
        <v>587523.6</v>
      </c>
    </row>
    <row r="55" spans="1:21" ht="11.25" customHeight="1">
      <c r="A55" s="37" t="s">
        <v>260</v>
      </c>
      <c r="B55" s="29" t="s">
        <v>55</v>
      </c>
      <c r="C55" s="29" t="s">
        <v>56</v>
      </c>
      <c r="D55" s="29" t="s">
        <v>114</v>
      </c>
      <c r="E55" s="29" t="s">
        <v>115</v>
      </c>
      <c r="F55" s="30"/>
      <c r="G55" s="29" t="s">
        <v>11</v>
      </c>
      <c r="H55" s="29" t="s">
        <v>12</v>
      </c>
      <c r="I55" s="29" t="s">
        <v>61</v>
      </c>
      <c r="J55" s="29" t="s">
        <v>0</v>
      </c>
      <c r="K55" s="29" t="s">
        <v>112</v>
      </c>
      <c r="L55" s="29" t="s">
        <v>113</v>
      </c>
      <c r="M55" s="29" t="s">
        <v>59</v>
      </c>
      <c r="N55" s="29" t="s">
        <v>1</v>
      </c>
      <c r="O55" s="30"/>
      <c r="P55" s="30"/>
      <c r="Q55" s="37" t="s">
        <v>195</v>
      </c>
      <c r="R55" s="43" t="s">
        <v>181</v>
      </c>
      <c r="S55" s="44">
        <f>SUM(S56:S57)</f>
        <v>346064</v>
      </c>
      <c r="T55" s="45">
        <f>SUM(T56:T57)</f>
        <v>246451</v>
      </c>
      <c r="U55" s="45">
        <f>SUM(U56:U57)</f>
        <v>247995</v>
      </c>
    </row>
    <row r="56" spans="1:21" ht="24" customHeight="1">
      <c r="A56" s="37" t="s">
        <v>261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196</v>
      </c>
      <c r="R56" s="43" t="s">
        <v>222</v>
      </c>
      <c r="S56" s="44">
        <v>179630</v>
      </c>
      <c r="T56" s="45">
        <v>127178</v>
      </c>
      <c r="U56" s="45">
        <v>57423</v>
      </c>
    </row>
    <row r="57" spans="1:21" ht="24" customHeight="1">
      <c r="A57" s="37" t="s">
        <v>262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207</v>
      </c>
      <c r="R57" s="43" t="s">
        <v>212</v>
      </c>
      <c r="S57" s="44">
        <v>166434</v>
      </c>
      <c r="T57" s="45">
        <v>119273</v>
      </c>
      <c r="U57" s="45">
        <v>190572</v>
      </c>
    </row>
    <row r="58" spans="1:21" ht="24" customHeight="1">
      <c r="A58" s="37" t="s">
        <v>272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82" t="s">
        <v>263</v>
      </c>
      <c r="R58" s="95" t="s">
        <v>264</v>
      </c>
      <c r="S58" s="44">
        <f>SUM(S59:S64)</f>
        <v>263681.5</v>
      </c>
      <c r="T58" s="45">
        <f>SUM(T59:T64)</f>
        <v>8479.1</v>
      </c>
      <c r="U58" s="45">
        <f>SUM(U59:U64)</f>
        <v>12517.599999999999</v>
      </c>
    </row>
    <row r="59" spans="1:21" ht="74.25" customHeight="1">
      <c r="A59" s="37" t="s">
        <v>304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82" t="s">
        <v>275</v>
      </c>
      <c r="R59" s="95" t="s">
        <v>274</v>
      </c>
      <c r="S59" s="44">
        <v>17620.7</v>
      </c>
      <c r="T59" s="45">
        <v>0</v>
      </c>
      <c r="U59" s="45">
        <v>0</v>
      </c>
    </row>
    <row r="60" spans="1:21" ht="63" customHeight="1">
      <c r="A60" s="37" t="s">
        <v>305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82" t="s">
        <v>276</v>
      </c>
      <c r="R60" s="95" t="s">
        <v>283</v>
      </c>
      <c r="S60" s="44">
        <v>1243.4</v>
      </c>
      <c r="T60" s="45">
        <v>0</v>
      </c>
      <c r="U60" s="45">
        <v>0</v>
      </c>
    </row>
    <row r="61" spans="1:21" ht="25.5" customHeight="1">
      <c r="A61" s="37" t="s">
        <v>343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82" t="s">
        <v>341</v>
      </c>
      <c r="R61" s="95" t="s">
        <v>340</v>
      </c>
      <c r="S61" s="44">
        <v>1531.4</v>
      </c>
      <c r="T61" s="45">
        <v>0</v>
      </c>
      <c r="U61" s="45">
        <v>0</v>
      </c>
    </row>
    <row r="62" spans="1:21" ht="27.75" customHeight="1">
      <c r="A62" s="37" t="s">
        <v>306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82" t="s">
        <v>282</v>
      </c>
      <c r="R62" s="95" t="s">
        <v>330</v>
      </c>
      <c r="S62" s="44">
        <f>SUM(S91:S92)</f>
        <v>3495.6</v>
      </c>
      <c r="T62" s="45">
        <f>SUM(T91:T92)</f>
        <v>1573.1</v>
      </c>
      <c r="U62" s="45">
        <f>SUM(U91:U92)</f>
        <v>2905.8</v>
      </c>
    </row>
    <row r="63" spans="1:21" ht="48" customHeight="1">
      <c r="A63" s="37" t="s">
        <v>307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82" t="s">
        <v>288</v>
      </c>
      <c r="R63" s="95" t="s">
        <v>289</v>
      </c>
      <c r="S63" s="44">
        <v>223386.4</v>
      </c>
      <c r="T63" s="45">
        <v>0</v>
      </c>
      <c r="U63" s="45">
        <v>0</v>
      </c>
    </row>
    <row r="64" spans="1:21" ht="18" customHeight="1">
      <c r="A64" s="37" t="s">
        <v>308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82" t="s">
        <v>265</v>
      </c>
      <c r="R64" s="86" t="s">
        <v>331</v>
      </c>
      <c r="S64" s="44">
        <f>SUM(S95:S100)</f>
        <v>16404</v>
      </c>
      <c r="T64" s="45">
        <f>SUM(T95:T98)</f>
        <v>6906</v>
      </c>
      <c r="U64" s="45">
        <f>SUM(U95:U98)</f>
        <v>9611.8</v>
      </c>
    </row>
    <row r="65" spans="1:21" ht="24" customHeight="1">
      <c r="A65" s="37" t="s">
        <v>309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197</v>
      </c>
      <c r="R65" s="43" t="s">
        <v>182</v>
      </c>
      <c r="S65" s="44">
        <f>SUM(S66:S73)</f>
        <v>354822.6</v>
      </c>
      <c r="T65" s="45">
        <f>SUM(T66:T73)</f>
        <v>293539.9</v>
      </c>
      <c r="U65" s="45">
        <f>SUM(U66:U73)</f>
        <v>300034.2</v>
      </c>
    </row>
    <row r="66" spans="1:21" ht="25.5" customHeight="1">
      <c r="A66" s="37" t="s">
        <v>310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198</v>
      </c>
      <c r="R66" s="43" t="s">
        <v>183</v>
      </c>
      <c r="S66" s="44">
        <v>3950.8</v>
      </c>
      <c r="T66" s="45">
        <v>4120.7</v>
      </c>
      <c r="U66" s="45">
        <v>4285.6</v>
      </c>
    </row>
    <row r="67" spans="1:21" ht="24">
      <c r="A67" s="37" t="s">
        <v>311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199</v>
      </c>
      <c r="R67" s="43" t="s">
        <v>334</v>
      </c>
      <c r="S67" s="44">
        <f>SUM(S103:S110)</f>
        <v>75046.90000000001</v>
      </c>
      <c r="T67" s="45">
        <f>SUM(T103:T110)</f>
        <v>66559.8</v>
      </c>
      <c r="U67" s="45">
        <f>SUM(U103:U110)</f>
        <v>68969.20000000001</v>
      </c>
    </row>
    <row r="68" spans="1:21" ht="34.5" customHeight="1">
      <c r="A68" s="37" t="s">
        <v>312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200</v>
      </c>
      <c r="R68" s="49" t="s">
        <v>128</v>
      </c>
      <c r="S68" s="44">
        <v>1222.4</v>
      </c>
      <c r="T68" s="45">
        <v>1222.4</v>
      </c>
      <c r="U68" s="45">
        <v>1222.4</v>
      </c>
    </row>
    <row r="69" spans="1:21" ht="46.5" customHeight="1">
      <c r="A69" s="37" t="s">
        <v>313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7" t="s">
        <v>201</v>
      </c>
      <c r="R69" s="50" t="s">
        <v>186</v>
      </c>
      <c r="S69" s="44">
        <v>18.6</v>
      </c>
      <c r="T69" s="45">
        <v>54.5</v>
      </c>
      <c r="U69" s="45">
        <v>7.5</v>
      </c>
    </row>
    <row r="70" spans="1:21" ht="25.5" customHeight="1">
      <c r="A70" s="37" t="s">
        <v>314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37" t="s">
        <v>202</v>
      </c>
      <c r="R70" s="43" t="s">
        <v>135</v>
      </c>
      <c r="S70" s="44">
        <v>5325</v>
      </c>
      <c r="T70" s="45">
        <v>4704.5</v>
      </c>
      <c r="U70" s="45">
        <v>4704.5</v>
      </c>
    </row>
    <row r="71" spans="1:21" ht="36.75" customHeight="1">
      <c r="A71" s="37" t="s">
        <v>315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37" t="s">
        <v>278</v>
      </c>
      <c r="R71" s="43" t="s">
        <v>277</v>
      </c>
      <c r="S71" s="44">
        <v>18.9</v>
      </c>
      <c r="T71" s="45">
        <v>0</v>
      </c>
      <c r="U71" s="45">
        <v>0</v>
      </c>
    </row>
    <row r="72" spans="1:21" ht="25.5" customHeight="1">
      <c r="A72" s="37" t="s">
        <v>316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37" t="s">
        <v>218</v>
      </c>
      <c r="R72" s="43" t="s">
        <v>219</v>
      </c>
      <c r="S72" s="44">
        <v>229.9</v>
      </c>
      <c r="T72" s="45">
        <v>0</v>
      </c>
      <c r="U72" s="45">
        <v>0</v>
      </c>
    </row>
    <row r="73" spans="1:21" ht="14.25" customHeight="1">
      <c r="A73" s="37" t="s">
        <v>317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37" t="s">
        <v>203</v>
      </c>
      <c r="R73" s="43" t="s">
        <v>335</v>
      </c>
      <c r="S73" s="44">
        <f>SUM(S113:S114)</f>
        <v>269010.1</v>
      </c>
      <c r="T73" s="45">
        <f>SUM(T113:T114)</f>
        <v>216878</v>
      </c>
      <c r="U73" s="45">
        <f>SUM(U113:U114)</f>
        <v>220845</v>
      </c>
    </row>
    <row r="74" spans="1:21" ht="12.75" customHeight="1">
      <c r="A74" s="37" t="s">
        <v>318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37" t="s">
        <v>204</v>
      </c>
      <c r="R74" s="43" t="s">
        <v>118</v>
      </c>
      <c r="S74" s="44">
        <f>SUM(S75:S77)</f>
        <v>52577.600000000006</v>
      </c>
      <c r="T74" s="45">
        <f>SUM(T75:T77)</f>
        <v>27291.3</v>
      </c>
      <c r="U74" s="45">
        <f>SUM(U75:U77)</f>
        <v>26976.8</v>
      </c>
    </row>
    <row r="75" spans="1:21" ht="48.75" customHeight="1">
      <c r="A75" s="37" t="s">
        <v>319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37" t="s">
        <v>205</v>
      </c>
      <c r="R75" s="43" t="s">
        <v>337</v>
      </c>
      <c r="S75" s="44">
        <f>SUM(S117:S118)</f>
        <v>4531.6</v>
      </c>
      <c r="T75" s="45">
        <f>SUM(T117:T118)</f>
        <v>4944.8</v>
      </c>
      <c r="U75" s="45">
        <f>SUM(U117:U118)</f>
        <v>4944.8</v>
      </c>
    </row>
    <row r="76" spans="1:21" ht="48.75" customHeight="1">
      <c r="A76" s="37" t="s">
        <v>320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37" t="s">
        <v>280</v>
      </c>
      <c r="R76" s="43" t="s">
        <v>279</v>
      </c>
      <c r="S76" s="44">
        <v>12607.3</v>
      </c>
      <c r="T76" s="45">
        <v>12667.2</v>
      </c>
      <c r="U76" s="45">
        <v>12667.2</v>
      </c>
    </row>
    <row r="77" spans="1:21" ht="26.25" customHeight="1">
      <c r="A77" s="37" t="s">
        <v>321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37" t="s">
        <v>270</v>
      </c>
      <c r="R77" s="43" t="s">
        <v>338</v>
      </c>
      <c r="S77" s="44">
        <f>SUM(S121:S124)</f>
        <v>35438.700000000004</v>
      </c>
      <c r="T77" s="45">
        <f>SUM(T121:T122)</f>
        <v>9679.3</v>
      </c>
      <c r="U77" s="45">
        <f>SUM(U121:U122)</f>
        <v>9364.8</v>
      </c>
    </row>
    <row r="78" spans="1:21" ht="59.25" customHeight="1">
      <c r="A78" s="37" t="s">
        <v>322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78" t="s">
        <v>290</v>
      </c>
      <c r="R78" s="79" t="s">
        <v>291</v>
      </c>
      <c r="S78" s="80">
        <f>SUM(S79:S81)</f>
        <v>252.60000000000002</v>
      </c>
      <c r="T78" s="81">
        <f>SUM(T81)</f>
        <v>0</v>
      </c>
      <c r="U78" s="81">
        <f>SUM(U81)</f>
        <v>0</v>
      </c>
    </row>
    <row r="79" spans="1:21" ht="55.5" customHeight="1">
      <c r="A79" s="37" t="s">
        <v>323</v>
      </c>
      <c r="B79" s="29"/>
      <c r="C79" s="29"/>
      <c r="D79" s="29"/>
      <c r="E79" s="29"/>
      <c r="F79" s="30"/>
      <c r="G79" s="29"/>
      <c r="H79" s="29"/>
      <c r="I79" s="29"/>
      <c r="J79" s="29"/>
      <c r="K79" s="29"/>
      <c r="L79" s="29"/>
      <c r="M79" s="29"/>
      <c r="N79" s="29"/>
      <c r="O79" s="30"/>
      <c r="P79" s="30"/>
      <c r="Q79" s="82" t="s">
        <v>349</v>
      </c>
      <c r="R79" s="86" t="s">
        <v>348</v>
      </c>
      <c r="S79" s="84">
        <v>66.8</v>
      </c>
      <c r="T79" s="85">
        <v>0</v>
      </c>
      <c r="U79" s="85">
        <v>0</v>
      </c>
    </row>
    <row r="80" spans="1:21" ht="39" customHeight="1">
      <c r="A80" s="37" t="s">
        <v>324</v>
      </c>
      <c r="B80" s="29"/>
      <c r="C80" s="29"/>
      <c r="D80" s="29"/>
      <c r="E80" s="29"/>
      <c r="F80" s="30"/>
      <c r="G80" s="29"/>
      <c r="H80" s="29"/>
      <c r="I80" s="29"/>
      <c r="J80" s="29"/>
      <c r="K80" s="29"/>
      <c r="L80" s="29"/>
      <c r="M80" s="29"/>
      <c r="N80" s="29"/>
      <c r="O80" s="30"/>
      <c r="P80" s="30"/>
      <c r="Q80" s="82" t="s">
        <v>292</v>
      </c>
      <c r="R80" s="83" t="s">
        <v>295</v>
      </c>
      <c r="S80" s="84">
        <v>110</v>
      </c>
      <c r="T80" s="85">
        <v>0</v>
      </c>
      <c r="U80" s="85">
        <v>0</v>
      </c>
    </row>
    <row r="81" spans="1:21" ht="40.5" customHeight="1">
      <c r="A81" s="37" t="s">
        <v>325</v>
      </c>
      <c r="B81" s="29"/>
      <c r="C81" s="29"/>
      <c r="D81" s="29"/>
      <c r="E81" s="29"/>
      <c r="F81" s="30"/>
      <c r="G81" s="29"/>
      <c r="H81" s="29"/>
      <c r="I81" s="29"/>
      <c r="J81" s="29"/>
      <c r="K81" s="29"/>
      <c r="L81" s="29"/>
      <c r="M81" s="29"/>
      <c r="N81" s="29"/>
      <c r="O81" s="30"/>
      <c r="P81" s="30"/>
      <c r="Q81" s="82" t="s">
        <v>293</v>
      </c>
      <c r="R81" s="86" t="s">
        <v>294</v>
      </c>
      <c r="S81" s="84">
        <v>75.8</v>
      </c>
      <c r="T81" s="85">
        <v>0</v>
      </c>
      <c r="U81" s="85">
        <v>0</v>
      </c>
    </row>
    <row r="82" spans="1:21" ht="35.25" customHeight="1">
      <c r="A82" s="37" t="s">
        <v>326</v>
      </c>
      <c r="B82" s="29"/>
      <c r="C82" s="29"/>
      <c r="D82" s="29"/>
      <c r="E82" s="29"/>
      <c r="F82" s="30"/>
      <c r="G82" s="29"/>
      <c r="H82" s="29"/>
      <c r="I82" s="29"/>
      <c r="J82" s="29"/>
      <c r="K82" s="29"/>
      <c r="L82" s="29"/>
      <c r="M82" s="29"/>
      <c r="N82" s="29"/>
      <c r="O82" s="30"/>
      <c r="P82" s="30"/>
      <c r="Q82" s="78" t="s">
        <v>298</v>
      </c>
      <c r="R82" s="87" t="s">
        <v>296</v>
      </c>
      <c r="S82" s="80">
        <f>SUM(S83:S87)</f>
        <v>-2586.1</v>
      </c>
      <c r="T82" s="81">
        <f>SUM(T86:T87)</f>
        <v>0</v>
      </c>
      <c r="U82" s="81">
        <f>SUM(U86:U87)</f>
        <v>0</v>
      </c>
    </row>
    <row r="83" spans="1:21" ht="45" customHeight="1">
      <c r="A83" s="37" t="s">
        <v>327</v>
      </c>
      <c r="B83" s="29"/>
      <c r="C83" s="29"/>
      <c r="D83" s="29"/>
      <c r="E83" s="29"/>
      <c r="F83" s="30"/>
      <c r="G83" s="29"/>
      <c r="H83" s="29"/>
      <c r="I83" s="29"/>
      <c r="J83" s="29"/>
      <c r="K83" s="29"/>
      <c r="L83" s="29"/>
      <c r="M83" s="29"/>
      <c r="N83" s="29"/>
      <c r="O83" s="30"/>
      <c r="P83" s="30"/>
      <c r="Q83" s="82" t="s">
        <v>300</v>
      </c>
      <c r="R83" s="83" t="s">
        <v>301</v>
      </c>
      <c r="S83" s="84">
        <v>-29.9</v>
      </c>
      <c r="T83" s="85">
        <v>0</v>
      </c>
      <c r="U83" s="85">
        <v>0</v>
      </c>
    </row>
    <row r="84" spans="1:21" ht="45" customHeight="1">
      <c r="A84" s="37" t="s">
        <v>328</v>
      </c>
      <c r="B84" s="29"/>
      <c r="C84" s="29"/>
      <c r="D84" s="29"/>
      <c r="E84" s="29"/>
      <c r="F84" s="30"/>
      <c r="G84" s="29"/>
      <c r="H84" s="29"/>
      <c r="I84" s="29"/>
      <c r="J84" s="29"/>
      <c r="K84" s="29"/>
      <c r="L84" s="29"/>
      <c r="M84" s="29"/>
      <c r="N84" s="29"/>
      <c r="O84" s="30"/>
      <c r="P84" s="30"/>
      <c r="Q84" s="82" t="s">
        <v>351</v>
      </c>
      <c r="R84" s="83" t="s">
        <v>350</v>
      </c>
      <c r="S84" s="84">
        <v>-62.2</v>
      </c>
      <c r="T84" s="85">
        <v>0</v>
      </c>
      <c r="U84" s="85">
        <v>0</v>
      </c>
    </row>
    <row r="85" spans="1:21" ht="39" customHeight="1">
      <c r="A85" s="37" t="s">
        <v>329</v>
      </c>
      <c r="B85" s="29"/>
      <c r="C85" s="29"/>
      <c r="D85" s="29"/>
      <c r="E85" s="29"/>
      <c r="F85" s="30"/>
      <c r="G85" s="29"/>
      <c r="H85" s="29"/>
      <c r="I85" s="29"/>
      <c r="J85" s="29"/>
      <c r="K85" s="29"/>
      <c r="L85" s="29"/>
      <c r="M85" s="29"/>
      <c r="N85" s="29"/>
      <c r="O85" s="30"/>
      <c r="P85" s="30"/>
      <c r="Q85" s="82" t="s">
        <v>297</v>
      </c>
      <c r="R85" s="83" t="s">
        <v>299</v>
      </c>
      <c r="S85" s="84">
        <v>-110</v>
      </c>
      <c r="T85" s="85">
        <v>0</v>
      </c>
      <c r="U85" s="85">
        <v>0</v>
      </c>
    </row>
    <row r="86" spans="1:21" ht="48.75" customHeight="1">
      <c r="A86" s="37" t="s">
        <v>344</v>
      </c>
      <c r="B86" s="29"/>
      <c r="C86" s="29"/>
      <c r="D86" s="29"/>
      <c r="E86" s="29"/>
      <c r="F86" s="30"/>
      <c r="G86" s="29"/>
      <c r="H86" s="29"/>
      <c r="I86" s="29"/>
      <c r="J86" s="29"/>
      <c r="K86" s="29"/>
      <c r="L86" s="29"/>
      <c r="M86" s="29"/>
      <c r="N86" s="29"/>
      <c r="O86" s="30"/>
      <c r="P86" s="30"/>
      <c r="Q86" s="82" t="s">
        <v>302</v>
      </c>
      <c r="R86" s="83" t="s">
        <v>303</v>
      </c>
      <c r="S86" s="84">
        <v>-1.1</v>
      </c>
      <c r="T86" s="85">
        <v>0</v>
      </c>
      <c r="U86" s="85">
        <v>0</v>
      </c>
    </row>
    <row r="87" spans="1:21" ht="38.25" customHeight="1">
      <c r="A87" s="37" t="s">
        <v>352</v>
      </c>
      <c r="B87" s="29"/>
      <c r="C87" s="29"/>
      <c r="D87" s="29"/>
      <c r="E87" s="29"/>
      <c r="F87" s="30"/>
      <c r="G87" s="29"/>
      <c r="H87" s="29"/>
      <c r="I87" s="29"/>
      <c r="J87" s="29"/>
      <c r="K87" s="29"/>
      <c r="L87" s="29"/>
      <c r="M87" s="29"/>
      <c r="N87" s="29"/>
      <c r="O87" s="30"/>
      <c r="P87" s="30"/>
      <c r="Q87" s="82" t="str">
        <f>'[1]Лист1'!Q80</f>
        <v>000 2 19 60010 05 0000 150</v>
      </c>
      <c r="R87" s="83" t="str">
        <f>'[1]Лист1'!R80</f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S87" s="84">
        <v>-2382.9</v>
      </c>
      <c r="T87" s="85">
        <v>0</v>
      </c>
      <c r="U87" s="85">
        <v>0</v>
      </c>
    </row>
    <row r="88" spans="1:21" ht="12.75">
      <c r="A88" s="37" t="s">
        <v>353</v>
      </c>
      <c r="B88" s="47" t="s">
        <v>55</v>
      </c>
      <c r="C88" s="47" t="s">
        <v>56</v>
      </c>
      <c r="D88" s="47" t="s">
        <v>105</v>
      </c>
      <c r="E88" s="47" t="s">
        <v>60</v>
      </c>
      <c r="F88" s="48"/>
      <c r="G88" s="47" t="s">
        <v>59</v>
      </c>
      <c r="H88" s="47" t="s">
        <v>60</v>
      </c>
      <c r="I88" s="47" t="s">
        <v>61</v>
      </c>
      <c r="J88" s="47" t="s">
        <v>0</v>
      </c>
      <c r="K88" s="47" t="s">
        <v>55</v>
      </c>
      <c r="L88" s="47" t="s">
        <v>62</v>
      </c>
      <c r="M88" s="47" t="s">
        <v>59</v>
      </c>
      <c r="N88" s="47" t="s">
        <v>1</v>
      </c>
      <c r="O88" s="48"/>
      <c r="P88" s="48"/>
      <c r="Q88" s="47" t="s">
        <v>23</v>
      </c>
      <c r="R88" s="39" t="s">
        <v>126</v>
      </c>
      <c r="S88" s="40">
        <f>SUM(S53,S13)</f>
        <v>1236634.8</v>
      </c>
      <c r="T88" s="41">
        <f>SUM(T53,T13)</f>
        <v>810919.3</v>
      </c>
      <c r="U88" s="41">
        <f>SUM(U13,U53)</f>
        <v>840831.6</v>
      </c>
    </row>
    <row r="89" spans="1:21" ht="12.75">
      <c r="A89" s="66"/>
      <c r="B89" s="67"/>
      <c r="C89" s="67"/>
      <c r="D89" s="67"/>
      <c r="E89" s="67"/>
      <c r="F89" s="68"/>
      <c r="G89" s="67"/>
      <c r="H89" s="67"/>
      <c r="I89" s="67"/>
      <c r="J89" s="67"/>
      <c r="K89" s="67"/>
      <c r="L89" s="67"/>
      <c r="M89" s="67"/>
      <c r="N89" s="67"/>
      <c r="O89" s="68"/>
      <c r="P89" s="68"/>
      <c r="Q89" s="67"/>
      <c r="R89" s="69"/>
      <c r="S89" s="70"/>
      <c r="T89" s="71"/>
      <c r="U89" s="71"/>
    </row>
    <row r="90" spans="1:21" ht="12.75">
      <c r="A90" s="72" t="s">
        <v>269</v>
      </c>
      <c r="B90" s="73"/>
      <c r="C90" s="73"/>
      <c r="D90" s="73"/>
      <c r="E90" s="73"/>
      <c r="F90" s="74"/>
      <c r="G90" s="73"/>
      <c r="H90" s="73"/>
      <c r="I90" s="73"/>
      <c r="J90" s="73"/>
      <c r="K90" s="73"/>
      <c r="L90" s="73"/>
      <c r="M90" s="73"/>
      <c r="N90" s="73"/>
      <c r="O90" s="74"/>
      <c r="P90" s="74"/>
      <c r="Q90" s="75" t="s">
        <v>130</v>
      </c>
      <c r="R90" s="69"/>
      <c r="S90" s="70"/>
      <c r="T90" s="71"/>
      <c r="U90" s="71"/>
    </row>
    <row r="91" spans="1:21" ht="24" customHeight="1">
      <c r="A91" s="66"/>
      <c r="B91" s="67"/>
      <c r="C91" s="67"/>
      <c r="D91" s="67"/>
      <c r="E91" s="67"/>
      <c r="F91" s="68"/>
      <c r="G91" s="67"/>
      <c r="H91" s="67"/>
      <c r="I91" s="67"/>
      <c r="J91" s="67"/>
      <c r="K91" s="67"/>
      <c r="L91" s="67"/>
      <c r="M91" s="67"/>
      <c r="N91" s="67"/>
      <c r="O91" s="68"/>
      <c r="P91" s="68"/>
      <c r="Q91" s="114" t="s">
        <v>285</v>
      </c>
      <c r="R91" s="114"/>
      <c r="S91" s="88">
        <v>0</v>
      </c>
      <c r="T91" s="88">
        <v>0</v>
      </c>
      <c r="U91" s="88">
        <v>1003.1</v>
      </c>
    </row>
    <row r="92" spans="1:21" ht="23.25" customHeight="1">
      <c r="A92" s="66"/>
      <c r="B92" s="67"/>
      <c r="C92" s="67"/>
      <c r="D92" s="67"/>
      <c r="E92" s="67"/>
      <c r="F92" s="68"/>
      <c r="G92" s="67"/>
      <c r="H92" s="67"/>
      <c r="I92" s="67"/>
      <c r="J92" s="67"/>
      <c r="K92" s="67"/>
      <c r="L92" s="67"/>
      <c r="M92" s="67"/>
      <c r="N92" s="67"/>
      <c r="O92" s="68"/>
      <c r="P92" s="68"/>
      <c r="Q92" s="97" t="s">
        <v>287</v>
      </c>
      <c r="R92" s="97"/>
      <c r="S92" s="89">
        <v>3495.6</v>
      </c>
      <c r="T92" s="90">
        <v>1573.1</v>
      </c>
      <c r="U92" s="90">
        <v>1902.7</v>
      </c>
    </row>
    <row r="93" spans="1:21" ht="12.75">
      <c r="A93" s="66"/>
      <c r="B93" s="67"/>
      <c r="C93" s="67"/>
      <c r="D93" s="67"/>
      <c r="E93" s="67"/>
      <c r="F93" s="68"/>
      <c r="G93" s="67"/>
      <c r="H93" s="67"/>
      <c r="I93" s="67"/>
      <c r="J93" s="67"/>
      <c r="K93" s="67"/>
      <c r="L93" s="67"/>
      <c r="M93" s="67"/>
      <c r="N93" s="67"/>
      <c r="O93" s="68"/>
      <c r="P93" s="68"/>
      <c r="Q93" s="67"/>
      <c r="R93" s="69"/>
      <c r="S93" s="70"/>
      <c r="T93" s="71"/>
      <c r="U93" s="71"/>
    </row>
    <row r="94" spans="1:21" ht="12.75">
      <c r="A94" s="72" t="s">
        <v>332</v>
      </c>
      <c r="B94" s="73"/>
      <c r="C94" s="73"/>
      <c r="D94" s="73"/>
      <c r="E94" s="73"/>
      <c r="F94" s="74"/>
      <c r="G94" s="73"/>
      <c r="H94" s="73"/>
      <c r="I94" s="73"/>
      <c r="J94" s="73"/>
      <c r="K94" s="73"/>
      <c r="L94" s="73"/>
      <c r="M94" s="73"/>
      <c r="N94" s="73"/>
      <c r="O94" s="74"/>
      <c r="P94" s="74"/>
      <c r="Q94" s="75" t="s">
        <v>130</v>
      </c>
      <c r="R94" s="75"/>
      <c r="S94" s="76"/>
      <c r="T94" s="77"/>
      <c r="U94" s="77"/>
    </row>
    <row r="95" spans="1:21" ht="22.5" customHeight="1">
      <c r="A95" s="72"/>
      <c r="B95" s="73"/>
      <c r="C95" s="73"/>
      <c r="D95" s="73"/>
      <c r="E95" s="73"/>
      <c r="F95" s="74"/>
      <c r="G95" s="73"/>
      <c r="H95" s="73"/>
      <c r="I95" s="73"/>
      <c r="J95" s="73"/>
      <c r="K95" s="73"/>
      <c r="L95" s="73"/>
      <c r="M95" s="73"/>
      <c r="N95" s="73"/>
      <c r="O95" s="74"/>
      <c r="P95" s="74"/>
      <c r="Q95" s="112" t="s">
        <v>267</v>
      </c>
      <c r="R95" s="112"/>
      <c r="S95" s="91">
        <v>4892</v>
      </c>
      <c r="T95" s="92">
        <v>0</v>
      </c>
      <c r="U95" s="92">
        <v>0</v>
      </c>
    </row>
    <row r="96" spans="1:21" ht="23.25" customHeight="1">
      <c r="A96" s="72"/>
      <c r="B96" s="73"/>
      <c r="C96" s="73"/>
      <c r="D96" s="73"/>
      <c r="E96" s="73"/>
      <c r="F96" s="74"/>
      <c r="G96" s="73"/>
      <c r="H96" s="73"/>
      <c r="I96" s="73"/>
      <c r="J96" s="73"/>
      <c r="K96" s="73"/>
      <c r="L96" s="73"/>
      <c r="M96" s="73"/>
      <c r="N96" s="73"/>
      <c r="O96" s="74"/>
      <c r="P96" s="74"/>
      <c r="Q96" s="113" t="s">
        <v>268</v>
      </c>
      <c r="R96" s="113"/>
      <c r="S96" s="91">
        <v>7532</v>
      </c>
      <c r="T96" s="93">
        <v>5337.2</v>
      </c>
      <c r="U96" s="93">
        <v>5829.1</v>
      </c>
    </row>
    <row r="97" spans="1:21" ht="14.25" customHeight="1">
      <c r="A97" s="72"/>
      <c r="B97" s="73"/>
      <c r="C97" s="73"/>
      <c r="D97" s="73"/>
      <c r="E97" s="73"/>
      <c r="F97" s="74"/>
      <c r="G97" s="73"/>
      <c r="H97" s="73"/>
      <c r="I97" s="73"/>
      <c r="J97" s="73"/>
      <c r="K97" s="73"/>
      <c r="L97" s="73"/>
      <c r="M97" s="73"/>
      <c r="N97" s="73"/>
      <c r="O97" s="74"/>
      <c r="P97" s="74"/>
      <c r="Q97" s="113" t="s">
        <v>284</v>
      </c>
      <c r="R97" s="113"/>
      <c r="S97" s="91">
        <v>0</v>
      </c>
      <c r="T97" s="93">
        <v>0</v>
      </c>
      <c r="U97" s="93">
        <v>174.4</v>
      </c>
    </row>
    <row r="98" spans="1:21" ht="14.25" customHeight="1">
      <c r="A98" s="72"/>
      <c r="B98" s="73"/>
      <c r="C98" s="73"/>
      <c r="D98" s="73"/>
      <c r="E98" s="73"/>
      <c r="F98" s="74"/>
      <c r="G98" s="73"/>
      <c r="H98" s="73"/>
      <c r="I98" s="73"/>
      <c r="J98" s="73"/>
      <c r="K98" s="73"/>
      <c r="L98" s="73"/>
      <c r="M98" s="73"/>
      <c r="N98" s="73"/>
      <c r="O98" s="74"/>
      <c r="P98" s="74"/>
      <c r="Q98" s="115" t="s">
        <v>286</v>
      </c>
      <c r="R98" s="115"/>
      <c r="S98" s="94">
        <v>2877.3</v>
      </c>
      <c r="T98" s="93">
        <v>1568.8</v>
      </c>
      <c r="U98" s="93">
        <v>3608.3</v>
      </c>
    </row>
    <row r="99" spans="1:21" ht="26.25" customHeight="1">
      <c r="A99" s="72"/>
      <c r="B99" s="73"/>
      <c r="C99" s="73"/>
      <c r="D99" s="73"/>
      <c r="E99" s="73"/>
      <c r="F99" s="74"/>
      <c r="G99" s="73"/>
      <c r="H99" s="73"/>
      <c r="I99" s="73"/>
      <c r="J99" s="73"/>
      <c r="K99" s="73"/>
      <c r="L99" s="73"/>
      <c r="M99" s="73"/>
      <c r="N99" s="73"/>
      <c r="O99" s="74"/>
      <c r="P99" s="74"/>
      <c r="Q99" s="115" t="s">
        <v>342</v>
      </c>
      <c r="R99" s="115"/>
      <c r="S99" s="94">
        <v>120.9</v>
      </c>
      <c r="T99" s="93">
        <v>0</v>
      </c>
      <c r="U99" s="93">
        <v>0</v>
      </c>
    </row>
    <row r="100" spans="1:21" ht="26.25" customHeight="1">
      <c r="A100" s="72"/>
      <c r="B100" s="73"/>
      <c r="C100" s="73"/>
      <c r="D100" s="73"/>
      <c r="E100" s="73"/>
      <c r="F100" s="74"/>
      <c r="G100" s="73"/>
      <c r="H100" s="73"/>
      <c r="I100" s="73"/>
      <c r="J100" s="73"/>
      <c r="K100" s="73"/>
      <c r="L100" s="73"/>
      <c r="M100" s="73"/>
      <c r="N100" s="73"/>
      <c r="O100" s="74"/>
      <c r="P100" s="74"/>
      <c r="Q100" s="115" t="s">
        <v>345</v>
      </c>
      <c r="R100" s="115"/>
      <c r="S100" s="94">
        <v>981.8</v>
      </c>
      <c r="T100" s="93">
        <v>0</v>
      </c>
      <c r="U100" s="93">
        <v>0</v>
      </c>
    </row>
    <row r="101" spans="1:21" ht="12.75">
      <c r="A101" s="51"/>
      <c r="B101" s="52"/>
      <c r="C101" s="52"/>
      <c r="D101" s="52"/>
      <c r="E101" s="52"/>
      <c r="F101" s="53"/>
      <c r="G101" s="52"/>
      <c r="H101" s="52"/>
      <c r="I101" s="52"/>
      <c r="J101" s="52"/>
      <c r="K101" s="52"/>
      <c r="L101" s="52"/>
      <c r="M101" s="52"/>
      <c r="N101" s="52"/>
      <c r="O101" s="53"/>
      <c r="P101" s="53"/>
      <c r="Q101" s="56"/>
      <c r="R101" s="60"/>
      <c r="S101" s="54"/>
      <c r="T101" s="61"/>
      <c r="U101" s="61"/>
    </row>
    <row r="102" spans="1:21" ht="12.75">
      <c r="A102" s="51" t="s">
        <v>333</v>
      </c>
      <c r="B102" s="52"/>
      <c r="C102" s="52"/>
      <c r="D102" s="52"/>
      <c r="E102" s="52"/>
      <c r="F102" s="53"/>
      <c r="G102" s="52"/>
      <c r="H102" s="52"/>
      <c r="I102" s="52"/>
      <c r="J102" s="52"/>
      <c r="K102" s="52"/>
      <c r="L102" s="52"/>
      <c r="M102" s="52"/>
      <c r="N102" s="52"/>
      <c r="O102" s="53"/>
      <c r="P102" s="53"/>
      <c r="Q102" s="55" t="s">
        <v>130</v>
      </c>
      <c r="R102" s="62"/>
      <c r="S102" s="54"/>
      <c r="T102" s="61"/>
      <c r="U102" s="61"/>
    </row>
    <row r="103" spans="1:21" ht="24.75" customHeight="1">
      <c r="A103" s="63"/>
      <c r="B103" s="52"/>
      <c r="C103" s="52"/>
      <c r="D103" s="52"/>
      <c r="E103" s="52"/>
      <c r="F103" s="53"/>
      <c r="G103" s="52"/>
      <c r="H103" s="52"/>
      <c r="I103" s="52"/>
      <c r="J103" s="52"/>
      <c r="K103" s="52"/>
      <c r="L103" s="52"/>
      <c r="M103" s="52"/>
      <c r="N103" s="52"/>
      <c r="O103" s="53"/>
      <c r="P103" s="53"/>
      <c r="Q103" s="96" t="s">
        <v>153</v>
      </c>
      <c r="R103" s="96"/>
      <c r="S103" s="57">
        <v>115.2</v>
      </c>
      <c r="T103" s="58">
        <v>119.8</v>
      </c>
      <c r="U103" s="58">
        <v>124.6</v>
      </c>
    </row>
    <row r="104" spans="1:21" ht="35.25" customHeight="1">
      <c r="A104" s="51"/>
      <c r="B104" s="52"/>
      <c r="C104" s="52"/>
      <c r="D104" s="52"/>
      <c r="E104" s="52"/>
      <c r="F104" s="53"/>
      <c r="G104" s="52"/>
      <c r="H104" s="52"/>
      <c r="I104" s="52"/>
      <c r="J104" s="52"/>
      <c r="K104" s="52"/>
      <c r="L104" s="52"/>
      <c r="M104" s="52"/>
      <c r="N104" s="52"/>
      <c r="O104" s="53"/>
      <c r="P104" s="53"/>
      <c r="Q104" s="96" t="s">
        <v>136</v>
      </c>
      <c r="R104" s="96"/>
      <c r="S104" s="57">
        <v>212</v>
      </c>
      <c r="T104" s="59">
        <v>221</v>
      </c>
      <c r="U104" s="59">
        <v>230</v>
      </c>
    </row>
    <row r="105" spans="1:21" ht="24" customHeight="1">
      <c r="A105" s="51"/>
      <c r="B105" s="52"/>
      <c r="C105" s="52"/>
      <c r="D105" s="52"/>
      <c r="E105" s="52"/>
      <c r="F105" s="53"/>
      <c r="G105" s="52"/>
      <c r="H105" s="52"/>
      <c r="I105" s="52"/>
      <c r="J105" s="52"/>
      <c r="K105" s="52"/>
      <c r="L105" s="52"/>
      <c r="M105" s="52"/>
      <c r="N105" s="52"/>
      <c r="O105" s="53"/>
      <c r="P105" s="53"/>
      <c r="Q105" s="97" t="s">
        <v>154</v>
      </c>
      <c r="R105" s="96"/>
      <c r="S105" s="57">
        <v>66200</v>
      </c>
      <c r="T105" s="59">
        <v>59277.2</v>
      </c>
      <c r="U105" s="59">
        <v>61649.7</v>
      </c>
    </row>
    <row r="106" spans="1:21" ht="34.5" customHeight="1">
      <c r="A106" s="51"/>
      <c r="B106" s="52"/>
      <c r="C106" s="52"/>
      <c r="D106" s="52"/>
      <c r="E106" s="52"/>
      <c r="F106" s="53"/>
      <c r="G106" s="52"/>
      <c r="H106" s="52"/>
      <c r="I106" s="52"/>
      <c r="J106" s="52"/>
      <c r="K106" s="52"/>
      <c r="L106" s="52"/>
      <c r="M106" s="52"/>
      <c r="N106" s="52"/>
      <c r="O106" s="53"/>
      <c r="P106" s="53"/>
      <c r="Q106" s="97" t="s">
        <v>155</v>
      </c>
      <c r="R106" s="96"/>
      <c r="S106" s="57">
        <v>0.8</v>
      </c>
      <c r="T106" s="59">
        <v>0.8</v>
      </c>
      <c r="U106" s="59">
        <v>0.8</v>
      </c>
    </row>
    <row r="107" spans="1:21" ht="24" customHeight="1">
      <c r="A107" s="63"/>
      <c r="B107" s="52"/>
      <c r="C107" s="52"/>
      <c r="D107" s="52"/>
      <c r="E107" s="52"/>
      <c r="F107" s="53"/>
      <c r="G107" s="52"/>
      <c r="H107" s="52"/>
      <c r="I107" s="52"/>
      <c r="J107" s="52"/>
      <c r="K107" s="52"/>
      <c r="L107" s="52"/>
      <c r="M107" s="52"/>
      <c r="N107" s="52"/>
      <c r="O107" s="53"/>
      <c r="P107" s="53"/>
      <c r="Q107" s="97" t="s">
        <v>220</v>
      </c>
      <c r="R107" s="96"/>
      <c r="S107" s="57">
        <v>7566</v>
      </c>
      <c r="T107" s="59">
        <v>5939</v>
      </c>
      <c r="U107" s="59">
        <v>5939</v>
      </c>
    </row>
    <row r="108" spans="1:21" ht="33.75" customHeight="1">
      <c r="A108" s="63"/>
      <c r="B108" s="52"/>
      <c r="C108" s="52"/>
      <c r="D108" s="52"/>
      <c r="E108" s="52"/>
      <c r="F108" s="53"/>
      <c r="G108" s="52"/>
      <c r="H108" s="52"/>
      <c r="I108" s="52"/>
      <c r="J108" s="52"/>
      <c r="K108" s="52"/>
      <c r="L108" s="52"/>
      <c r="M108" s="52"/>
      <c r="N108" s="52"/>
      <c r="O108" s="53"/>
      <c r="P108" s="53"/>
      <c r="Q108" s="97" t="s">
        <v>156</v>
      </c>
      <c r="R108" s="97"/>
      <c r="S108" s="57">
        <v>0</v>
      </c>
      <c r="T108" s="59">
        <v>27</v>
      </c>
      <c r="U108" s="59">
        <v>27</v>
      </c>
    </row>
    <row r="109" spans="1:21" ht="24" customHeight="1">
      <c r="A109" s="63"/>
      <c r="B109" s="52"/>
      <c r="C109" s="52"/>
      <c r="D109" s="52"/>
      <c r="E109" s="52"/>
      <c r="F109" s="53"/>
      <c r="G109" s="52"/>
      <c r="H109" s="52"/>
      <c r="I109" s="52"/>
      <c r="J109" s="52"/>
      <c r="K109" s="52"/>
      <c r="L109" s="52"/>
      <c r="M109" s="52"/>
      <c r="N109" s="52"/>
      <c r="O109" s="53"/>
      <c r="P109" s="53"/>
      <c r="Q109" s="97" t="s">
        <v>221</v>
      </c>
      <c r="R109" s="96"/>
      <c r="S109" s="57">
        <v>342.8</v>
      </c>
      <c r="T109" s="59">
        <v>340.5</v>
      </c>
      <c r="U109" s="59">
        <v>338.1</v>
      </c>
    </row>
    <row r="110" spans="1:21" ht="47.25" customHeight="1">
      <c r="A110" s="63"/>
      <c r="B110" s="52"/>
      <c r="C110" s="52"/>
      <c r="D110" s="52"/>
      <c r="E110" s="52"/>
      <c r="F110" s="53"/>
      <c r="G110" s="52"/>
      <c r="H110" s="52"/>
      <c r="I110" s="52"/>
      <c r="J110" s="52"/>
      <c r="K110" s="52"/>
      <c r="L110" s="52"/>
      <c r="M110" s="52"/>
      <c r="N110" s="52"/>
      <c r="O110" s="53"/>
      <c r="P110" s="53"/>
      <c r="Q110" s="99" t="s">
        <v>192</v>
      </c>
      <c r="R110" s="100"/>
      <c r="S110" s="57">
        <v>610.1</v>
      </c>
      <c r="T110" s="59">
        <v>634.5</v>
      </c>
      <c r="U110" s="59">
        <v>660</v>
      </c>
    </row>
    <row r="111" spans="1:21" ht="12.75">
      <c r="A111" s="51"/>
      <c r="B111" s="52"/>
      <c r="C111" s="52"/>
      <c r="D111" s="52"/>
      <c r="E111" s="52"/>
      <c r="F111" s="53"/>
      <c r="G111" s="52"/>
      <c r="H111" s="52"/>
      <c r="I111" s="52"/>
      <c r="J111" s="52"/>
      <c r="K111" s="52"/>
      <c r="L111" s="52"/>
      <c r="M111" s="52"/>
      <c r="N111" s="52"/>
      <c r="O111" s="53"/>
      <c r="P111" s="53"/>
      <c r="Q111" s="56"/>
      <c r="R111" s="60"/>
      <c r="S111" s="54"/>
      <c r="T111" s="61"/>
      <c r="U111" s="61"/>
    </row>
    <row r="112" spans="1:21" ht="12.75">
      <c r="A112" s="51" t="s">
        <v>266</v>
      </c>
      <c r="B112" s="52"/>
      <c r="C112" s="52"/>
      <c r="D112" s="52"/>
      <c r="E112" s="52"/>
      <c r="F112" s="53"/>
      <c r="G112" s="52"/>
      <c r="H112" s="52"/>
      <c r="I112" s="52"/>
      <c r="J112" s="52"/>
      <c r="K112" s="52"/>
      <c r="L112" s="52"/>
      <c r="M112" s="52"/>
      <c r="N112" s="52"/>
      <c r="O112" s="53"/>
      <c r="P112" s="53"/>
      <c r="Q112" s="55" t="s">
        <v>130</v>
      </c>
      <c r="R112" s="60"/>
      <c r="S112" s="54"/>
      <c r="T112" s="61"/>
      <c r="U112" s="61"/>
    </row>
    <row r="113" spans="1:21" ht="48.75" customHeight="1">
      <c r="A113" s="63"/>
      <c r="B113" s="52"/>
      <c r="C113" s="52"/>
      <c r="D113" s="52"/>
      <c r="E113" s="52"/>
      <c r="F113" s="53"/>
      <c r="G113" s="52"/>
      <c r="H113" s="52"/>
      <c r="I113" s="52"/>
      <c r="J113" s="52"/>
      <c r="K113" s="52"/>
      <c r="L113" s="52"/>
      <c r="M113" s="52"/>
      <c r="N113" s="52"/>
      <c r="O113" s="53"/>
      <c r="P113" s="53"/>
      <c r="Q113" s="98" t="s">
        <v>151</v>
      </c>
      <c r="R113" s="98"/>
      <c r="S113" s="57">
        <v>195819.7</v>
      </c>
      <c r="T113" s="58">
        <v>144137</v>
      </c>
      <c r="U113" s="58">
        <v>146559</v>
      </c>
    </row>
    <row r="114" spans="1:21" ht="27" customHeight="1">
      <c r="A114" s="63"/>
      <c r="B114" s="52"/>
      <c r="C114" s="52"/>
      <c r="D114" s="52"/>
      <c r="E114" s="52"/>
      <c r="F114" s="53"/>
      <c r="G114" s="52"/>
      <c r="H114" s="52"/>
      <c r="I114" s="52"/>
      <c r="J114" s="52"/>
      <c r="K114" s="52"/>
      <c r="L114" s="52"/>
      <c r="M114" s="52"/>
      <c r="N114" s="52"/>
      <c r="O114" s="53"/>
      <c r="P114" s="53"/>
      <c r="Q114" s="98" t="s">
        <v>193</v>
      </c>
      <c r="R114" s="98"/>
      <c r="S114" s="57">
        <v>73190.4</v>
      </c>
      <c r="T114" s="59">
        <v>72741</v>
      </c>
      <c r="U114" s="59">
        <v>74286</v>
      </c>
    </row>
    <row r="115" spans="1:21" ht="12.75" customHeight="1">
      <c r="A115" s="63"/>
      <c r="B115" s="52"/>
      <c r="C115" s="52"/>
      <c r="D115" s="52"/>
      <c r="E115" s="52"/>
      <c r="F115" s="53"/>
      <c r="G115" s="52"/>
      <c r="H115" s="52"/>
      <c r="I115" s="52"/>
      <c r="J115" s="52"/>
      <c r="K115" s="52"/>
      <c r="L115" s="52"/>
      <c r="M115" s="52"/>
      <c r="N115" s="52"/>
      <c r="O115" s="53"/>
      <c r="P115" s="53"/>
      <c r="Q115" s="62"/>
      <c r="R115" s="62"/>
      <c r="S115" s="64"/>
      <c r="T115" s="61"/>
      <c r="U115" s="61"/>
    </row>
    <row r="116" spans="1:21" ht="13.5" customHeight="1">
      <c r="A116" s="51" t="s">
        <v>271</v>
      </c>
      <c r="B116" s="52"/>
      <c r="C116" s="52"/>
      <c r="D116" s="52"/>
      <c r="E116" s="52"/>
      <c r="F116" s="53"/>
      <c r="G116" s="52"/>
      <c r="H116" s="52"/>
      <c r="I116" s="52"/>
      <c r="J116" s="52"/>
      <c r="K116" s="52"/>
      <c r="L116" s="52"/>
      <c r="M116" s="52"/>
      <c r="N116" s="52"/>
      <c r="O116" s="53"/>
      <c r="P116" s="53"/>
      <c r="Q116" s="55" t="s">
        <v>130</v>
      </c>
      <c r="R116" s="62"/>
      <c r="S116" s="64"/>
      <c r="T116" s="61"/>
      <c r="U116" s="61"/>
    </row>
    <row r="117" spans="1:21" ht="26.25" customHeight="1">
      <c r="A117" s="51"/>
      <c r="B117" s="52"/>
      <c r="C117" s="52"/>
      <c r="D117" s="52"/>
      <c r="E117" s="52"/>
      <c r="F117" s="53"/>
      <c r="G117" s="52"/>
      <c r="H117" s="52"/>
      <c r="I117" s="52"/>
      <c r="J117" s="52"/>
      <c r="K117" s="52"/>
      <c r="L117" s="52"/>
      <c r="M117" s="52"/>
      <c r="N117" s="52"/>
      <c r="O117" s="53"/>
      <c r="P117" s="53"/>
      <c r="Q117" s="96" t="s">
        <v>143</v>
      </c>
      <c r="R117" s="96"/>
      <c r="S117" s="57">
        <v>4136.3</v>
      </c>
      <c r="T117" s="58">
        <v>4136.3</v>
      </c>
      <c r="U117" s="58">
        <v>4136.3</v>
      </c>
    </row>
    <row r="118" spans="1:21" ht="23.25" customHeight="1">
      <c r="A118" s="51"/>
      <c r="B118" s="52"/>
      <c r="C118" s="52"/>
      <c r="D118" s="52"/>
      <c r="E118" s="52"/>
      <c r="F118" s="53"/>
      <c r="G118" s="52"/>
      <c r="H118" s="52"/>
      <c r="I118" s="52"/>
      <c r="J118" s="52"/>
      <c r="K118" s="52"/>
      <c r="L118" s="52"/>
      <c r="M118" s="52"/>
      <c r="N118" s="52"/>
      <c r="O118" s="53"/>
      <c r="P118" s="53"/>
      <c r="Q118" s="97" t="s">
        <v>142</v>
      </c>
      <c r="R118" s="96"/>
      <c r="S118" s="57">
        <v>395.3</v>
      </c>
      <c r="T118" s="59">
        <v>808.5</v>
      </c>
      <c r="U118" s="59">
        <v>808.5</v>
      </c>
    </row>
    <row r="119" ht="12" customHeight="1"/>
    <row r="120" spans="1:21" ht="12" customHeight="1">
      <c r="A120" s="51" t="s">
        <v>336</v>
      </c>
      <c r="B120" s="52"/>
      <c r="C120" s="52"/>
      <c r="D120" s="52"/>
      <c r="E120" s="52"/>
      <c r="F120" s="53"/>
      <c r="G120" s="52"/>
      <c r="H120" s="52"/>
      <c r="I120" s="52"/>
      <c r="J120" s="52"/>
      <c r="K120" s="52"/>
      <c r="L120" s="52"/>
      <c r="M120" s="52"/>
      <c r="N120" s="52"/>
      <c r="O120" s="53"/>
      <c r="P120" s="53"/>
      <c r="Q120" s="55" t="s">
        <v>130</v>
      </c>
      <c r="R120" s="62"/>
      <c r="S120" s="64"/>
      <c r="T120" s="61"/>
      <c r="U120" s="61"/>
    </row>
    <row r="121" spans="1:21" ht="25.5" customHeight="1">
      <c r="A121" s="51"/>
      <c r="B121" s="52"/>
      <c r="C121" s="52"/>
      <c r="D121" s="52"/>
      <c r="E121" s="52"/>
      <c r="F121" s="53"/>
      <c r="G121" s="52"/>
      <c r="H121" s="52"/>
      <c r="I121" s="52"/>
      <c r="J121" s="52"/>
      <c r="K121" s="52"/>
      <c r="L121" s="52"/>
      <c r="M121" s="52"/>
      <c r="N121" s="52"/>
      <c r="O121" s="53"/>
      <c r="P121" s="53"/>
      <c r="Q121" s="96" t="s">
        <v>273</v>
      </c>
      <c r="R121" s="96"/>
      <c r="S121" s="57">
        <v>9185.4</v>
      </c>
      <c r="T121" s="58">
        <v>9679.3</v>
      </c>
      <c r="U121" s="58">
        <v>9364.8</v>
      </c>
    </row>
    <row r="122" spans="17:21" ht="25.5" customHeight="1">
      <c r="Q122" s="96" t="s">
        <v>281</v>
      </c>
      <c r="R122" s="96"/>
      <c r="S122" s="57">
        <v>20000</v>
      </c>
      <c r="T122" s="58">
        <v>0</v>
      </c>
      <c r="U122" s="58">
        <v>0</v>
      </c>
    </row>
    <row r="123" spans="17:21" ht="28.5" customHeight="1">
      <c r="Q123" s="96" t="s">
        <v>347</v>
      </c>
      <c r="R123" s="96"/>
      <c r="S123" s="57">
        <v>5850</v>
      </c>
      <c r="T123" s="58">
        <v>0</v>
      </c>
      <c r="U123" s="58">
        <v>0</v>
      </c>
    </row>
    <row r="124" spans="17:21" ht="32.25" customHeight="1">
      <c r="Q124" s="96" t="s">
        <v>346</v>
      </c>
      <c r="R124" s="96"/>
      <c r="S124" s="57">
        <v>403.3</v>
      </c>
      <c r="T124" s="58">
        <v>0</v>
      </c>
      <c r="U124" s="58">
        <v>0</v>
      </c>
    </row>
  </sheetData>
  <sheetProtection/>
  <mergeCells count="30">
    <mergeCell ref="Q124:R124"/>
    <mergeCell ref="Q97:R97"/>
    <mergeCell ref="Q91:R91"/>
    <mergeCell ref="Q92:R92"/>
    <mergeCell ref="Q98:R98"/>
    <mergeCell ref="Q121:R121"/>
    <mergeCell ref="Q118:R118"/>
    <mergeCell ref="Q104:R104"/>
    <mergeCell ref="Q100:R100"/>
    <mergeCell ref="Q99:R99"/>
    <mergeCell ref="S9:U9"/>
    <mergeCell ref="R9:R11"/>
    <mergeCell ref="Q9:Q11"/>
    <mergeCell ref="Q108:R108"/>
    <mergeCell ref="A3:U5"/>
    <mergeCell ref="A9:A11"/>
    <mergeCell ref="A7:U7"/>
    <mergeCell ref="Q106:R106"/>
    <mergeCell ref="Q95:R95"/>
    <mergeCell ref="Q96:R96"/>
    <mergeCell ref="Q103:R103"/>
    <mergeCell ref="Q107:R107"/>
    <mergeCell ref="Q123:R123"/>
    <mergeCell ref="Q105:R105"/>
    <mergeCell ref="Q117:R117"/>
    <mergeCell ref="Q114:R114"/>
    <mergeCell ref="Q113:R113"/>
    <mergeCell ref="Q109:R109"/>
    <mergeCell ref="Q110:R110"/>
    <mergeCell ref="Q122:R122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2017-11-23T06:13:22Z</cp:lastPrinted>
  <dcterms:created xsi:type="dcterms:W3CDTF">2005-10-01T10:04:25Z</dcterms:created>
  <dcterms:modified xsi:type="dcterms:W3CDTF">2021-11-29T10:48:41Z</dcterms:modified>
  <cp:category/>
  <cp:version/>
  <cp:contentType/>
  <cp:contentStatus/>
</cp:coreProperties>
</file>