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'Лист1'!$A$1:$U$129</definedName>
  </definedNames>
  <calcPr fullCalcOnLoad="1"/>
</workbook>
</file>

<file path=xl/sharedStrings.xml><?xml version="1.0" encoding="utf-8"?>
<sst xmlns="http://schemas.openxmlformats.org/spreadsheetml/2006/main" count="552" uniqueCount="361">
  <si>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</si>
  <si>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</si>
  <si>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</si>
  <si>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</si>
  <si>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</si>
  <si>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</si>
  <si>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</si>
  <si>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</si>
  <si>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</si>
  <si>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</si>
  <si>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</si>
  <si>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</si>
  <si>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</si>
  <si>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</si>
  <si>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</si>
  <si>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</si>
  <si>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</si>
  <si>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</si>
  <si>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</si>
  <si>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</si>
  <si>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</si>
  <si>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</si>
  <si>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</si>
  <si>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</si>
  <si>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</si>
  <si>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</si>
  <si>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</si>
  <si>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</si>
  <si>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</si>
  <si>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</si>
  <si>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</si>
  <si>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</si>
  <si>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</si>
  <si>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</si>
  <si>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</si>
  <si>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</si>
  <si>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</si>
  <si>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</si>
  <si>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</si>
  <si>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</si>
  <si>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</si>
  <si>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</si>
  <si>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</si>
  <si>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</si>
  <si>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</si>
  <si>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</si>
  <si>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</si>
  <si>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</si>
  <si>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</si>
  <si>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</si>
  <si>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</si>
  <si>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</si>
  <si>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</si>
  <si>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</si>
  <si>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</si>
  <si>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</si>
  <si>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</si>
  <si>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</si>
  <si>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</si>
  <si>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</si>
  <si>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</si>
  <si>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</si>
  <si>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</si>
  <si>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</si>
  <si>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</si>
  <si>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</si>
  <si>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</si>
  <si>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</si>
  <si>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</si>
  <si>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</si>
  <si>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</si>
  <si>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</si>
  <si>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</si>
  <si>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</si>
  <si>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</si>
  <si>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</si>
  <si>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</si>
  <si>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</si>
  <si>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</si>
  <si>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</si>
  <si>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</si>
  <si>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</si>
  <si>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</si>
  <si>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</si>
  <si>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</si>
  <si>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</si>
  <si>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</si>
  <si>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</si>
  <si>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</si>
  <si>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</si>
  <si>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</si>
  <si>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</si>
  <si>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</si>
  <si>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</si>
  <si>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</si>
  <si>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</si>
  <si>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</si>
  <si>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</si>
  <si>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</si>
  <si>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</si>
  <si>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</si>
  <si>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</si>
  <si>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</si>
  <si>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</si>
  <si>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</si>
  <si>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</si>
  <si>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</si>
  <si>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</si>
  <si>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</si>
  <si>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</si>
  <si>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</si>
  <si>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</si>
  <si>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</si>
  <si>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</si>
  <si>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</si>
  <si>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</si>
  <si>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</si>
  <si>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</si>
  <si>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</si>
  <si>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</si>
  <si>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</si>
  <si>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</si>
  <si>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</si>
  <si>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</si>
  <si>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</si>
  <si>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</si>
  <si>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</si>
  <si>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</si>
  <si>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</si>
  <si>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</si>
  <si>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</si>
  <si>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</si>
  <si>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</si>
  <si>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</si>
  <si>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</si>
  <si>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</si>
  <si>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</si>
  <si>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</si>
  <si>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</si>
  <si>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</si>
  <si>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</si>
  <si>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</si>
  <si>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</si>
  <si>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</si>
  <si>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</si>
  <si>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</si>
  <si>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</si>
  <si>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</si>
  <si>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</si>
  <si>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</si>
  <si>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</si>
  <si>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</si>
  <si>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</si>
  <si>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</si>
  <si>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</si>
  <si>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</si>
  <si>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</si>
  <si>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</si>
  <si>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</si>
  <si>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</si>
  <si>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</si>
  <si>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</si>
  <si>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</si>
  <si>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</si>
  <si>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</si>
  <si>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</si>
  <si>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</si>
  <si>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</si>
  <si>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</si>
  <si>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</si>
  <si>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</si>
  <si>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</si>
  <si>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</si>
  <si>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</si>
  <si>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</si>
  <si>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</si>
  <si>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</si>
  <si>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</si>
  <si>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</si>
  <si>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</si>
  <si>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</si>
  <si>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</si>
  <si>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</si>
  <si>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</si>
  <si>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</si>
  <si>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</si>
  <si>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</si>
  <si>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</si>
  <si>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</si>
  <si>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</si>
  <si>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</si>
  <si>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</si>
  <si>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</si>
  <si>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</si>
  <si>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</si>
  <si>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</si>
  <si>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</si>
  <si>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</si>
  <si>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</si>
  <si>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</si>
  <si>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</si>
  <si>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</si>
  <si>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</si>
  <si>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</si>
  <si>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</si>
  <si>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</si>
  <si>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</si>
  <si>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</si>
  <si>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</si>
  <si>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</si>
  <si>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</si>
  <si>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</si>
  <si>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</si>
  <si>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</si>
  <si>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</si>
  <si>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</si>
  <si>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</si>
  <si>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</si>
  <si>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</si>
  <si>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</si>
  <si>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</si>
  <si>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</si>
  <si>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</si>
  <si>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</si>
  <si>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</si>
  <si>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</si>
  <si>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</si>
  <si>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</si>
  <si>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</si>
  <si>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</si>
  <si>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</si>
  <si>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</si>
  <si>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</si>
  <si>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</si>
  <si>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</si>
  <si>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</si>
  <si>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</si>
  <si>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</si>
  <si>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</si>
  <si>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</si>
  <si>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</si>
  <si>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</si>
  <si>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</si>
  <si>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</si>
  <si>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</si>
  <si>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</si>
  <si>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</si>
  <si>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</si>
  <si>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</si>
  <si>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</si>
  <si>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</si>
  <si>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</si>
  <si>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</si>
  <si>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</si>
  <si>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</si>
  <si>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</si>
  <si>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</si>
  <si>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</si>
  <si>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000 1 11 05325 05 0000 120</t>
  </si>
  <si>
    <t>Доходы от продажи квартир, находящихся в собственности муниципальных районов</t>
  </si>
  <si>
    <t>000 1 14 01050 05 0000 410</t>
  </si>
  <si>
    <t>000 1 16 07090 05 0000 140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</si>
  <si>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</si>
  <si>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</si>
  <si>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</si>
  <si>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000 1 17 00000 00 0000 000</t>
  </si>
  <si>
    <t>ПРОЧИЕ НЕНАЛОГОВЫЕ ДОХОДЫ</t>
  </si>
  <si>
    <t>Прочие неналоговые доходы бюджетов муниципальных районов</t>
  </si>
  <si>
    <t>000 1 17 05050 05 0000 180</t>
  </si>
  <si>
    <t>000 1 17 16000 05 0000 180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</si>
  <si>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</si>
  <si>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Прочие безвозмездные поступления от государственных (муниципальных) организаций в бюджеты муниципальных районов</t>
  </si>
  <si>
    <t>000 2 03 05099 05 0000 150</t>
  </si>
  <si>
    <t>000 2 03 00000 00 0000 000</t>
  </si>
  <si>
    <t>000 2 18 05020 05 0000 150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</si>
  <si>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</si>
  <si>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</si>
  <si>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БЕЗВОЗМЕЗДНЫЕ ПОСТУПЛЕНИЯ ОТ ГОСУДАРСТВЕННЫХ (МУНИЦИПАЛЬНЫХ) ОРГАНИЗАЦИЙ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</si>
  <si>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</si>
  <si>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</si>
  <si>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</si>
  <si>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</si>
  <si>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</si>
  <si>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</si>
  <si>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</si>
  <si>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</si>
  <si>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</si>
  <si>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</si>
  <si>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</si>
  <si>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</si>
  <si>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</si>
  <si>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</si>
  <si>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</si>
  <si>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</si>
  <si>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</si>
  <si>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</si>
  <si>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</si>
  <si>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</si>
  <si>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</si>
  <si>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</si>
  <si>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</si>
  <si>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</si>
  <si>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</si>
  <si>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</si>
  <si>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</si>
  <si>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</si>
  <si>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</si>
  <si>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</si>
  <si>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</si>
  <si>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</si>
  <si>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</si>
  <si>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52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</si>
  <si>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</si>
  <si>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</si>
  <si>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</si>
  <si>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</si>
  <si>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</si>
  <si>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</si>
  <si>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</si>
  <si>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</si>
  <si>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</si>
  <si>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</si>
  <si>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</si>
  <si>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</si>
  <si>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</si>
  <si>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</si>
  <si>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</si>
  <si>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</si>
  <si>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</si>
  <si>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</si>
  <si>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</si>
  <si>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</si>
  <si>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</si>
  <si>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</si>
  <si>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</si>
  <si>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</si>
  <si>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</si>
  <si>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</si>
  <si>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</si>
  <si>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</si>
  <si>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осуществления оплаты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</si>
  <si>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Свод доходов муниципального бюджета за 2022 год </t>
  </si>
  <si>
    <t>Утвержденный план на год, тыс.руб.</t>
  </si>
  <si>
    <t>Исполнено</t>
  </si>
  <si>
    <t>в тыс.руб.</t>
  </si>
  <si>
    <t>в процентах</t>
  </si>
  <si>
    <t xml:space="preserve">000 1 05 02000 02 0000 110 </t>
  </si>
  <si>
    <t>Единый налог на вмененный доход для отдельных видов деятельности</t>
  </si>
  <si>
    <t>-</t>
  </si>
  <si>
    <t>000 1 17 01050 05 0000 180</t>
  </si>
  <si>
    <t>Невыясненные поступления, зачисляемые в бюджеты муниципальных районов</t>
  </si>
  <si>
    <t>&lt;1&gt;</t>
  </si>
  <si>
    <t xml:space="preserve"> &lt;2&gt;</t>
  </si>
  <si>
    <t>&lt;4&gt;</t>
  </si>
  <si>
    <t>Субсидии бюджетам муниципальных районов на обеспечение комплексного развития сельских территорий&lt;1&gt;</t>
  </si>
  <si>
    <t>Прочие субсидии бюджетам муниципальных районов &lt;2&gt;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</si>
  <si>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</si>
  <si>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</si>
  <si>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</si>
  <si>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Прочие межбюджетные трансферты, передаваемые бюджетам муниципальных районов&lt;6&gt;</t>
  </si>
  <si>
    <t>Приложение 1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Свердловской области
                                                                                                                                                                                                                     №164 от 17.05.2023г.                                                                                                                                                                                                                                                  «Об утверждении отчета об исполнении бюджета                  
Байкаловского муниципального района Свердловской области за 2022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</si>
</sst>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8"/>
  <sheetViews>
    <sheetView tabSelected="1" view="pageBreakPreview" zoomScaleNormal="115" zoomScaleSheetLayoutView="100" workbookViewId="0" topLeftCell="A5">
      <selection activeCell="A3" sqref="A3:U5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21</v>
      </c>
      <c r="B1" s="3" t="s">
        <v>23</v>
      </c>
      <c r="C1" s="3" t="s">
        <v>25</v>
      </c>
      <c r="D1" s="3" t="s">
        <v>27</v>
      </c>
      <c r="E1" s="3" t="s">
        <v>29</v>
      </c>
      <c r="F1" s="4" t="s">
        <v>31</v>
      </c>
      <c r="G1" s="3" t="s">
        <v>32</v>
      </c>
      <c r="H1" s="3" t="s">
        <v>34</v>
      </c>
      <c r="I1" s="3" t="s">
        <v>36</v>
      </c>
      <c r="J1" s="3" t="s">
        <v>38</v>
      </c>
      <c r="K1" s="3" t="s">
        <v>40</v>
      </c>
      <c r="L1" s="3" t="s">
        <v>42</v>
      </c>
      <c r="M1" s="3" t="s">
        <v>44</v>
      </c>
      <c r="N1" s="3" t="s">
        <v>46</v>
      </c>
      <c r="O1" s="4" t="s">
        <v>3</v>
      </c>
      <c r="P1" s="5"/>
      <c r="Q1" s="3" t="s">
        <v>49</v>
      </c>
      <c r="R1" s="6" t="s">
        <v>51</v>
      </c>
      <c r="S1" s="7" t="s">
        <v>101</v>
      </c>
    </row>
    <row r="2" spans="1:19" s="15" customFormat="1" ht="0.75" customHeight="1">
      <c r="A2" s="9" t="s">
        <v>22</v>
      </c>
      <c r="B2" s="10" t="s">
        <v>24</v>
      </c>
      <c r="C2" s="10" t="s">
        <v>26</v>
      </c>
      <c r="D2" s="10" t="s">
        <v>28</v>
      </c>
      <c r="E2" s="10" t="s">
        <v>30</v>
      </c>
      <c r="F2" s="11" t="s">
        <v>31</v>
      </c>
      <c r="G2" s="10" t="s">
        <v>33</v>
      </c>
      <c r="H2" s="10" t="s">
        <v>35</v>
      </c>
      <c r="I2" s="10" t="s">
        <v>37</v>
      </c>
      <c r="J2" s="10" t="s">
        <v>39</v>
      </c>
      <c r="K2" s="10" t="s">
        <v>41</v>
      </c>
      <c r="L2" s="10" t="s">
        <v>43</v>
      </c>
      <c r="M2" s="10" t="s">
        <v>45</v>
      </c>
      <c r="N2" s="10" t="s">
        <v>47</v>
      </c>
      <c r="O2" s="11" t="s">
        <v>2</v>
      </c>
      <c r="P2" s="12"/>
      <c r="Q2" s="10" t="s">
        <v>50</v>
      </c>
      <c r="R2" s="13" t="s">
        <v>52</v>
      </c>
      <c r="S2" s="14" t="s">
        <v>48</v>
      </c>
    </row>
    <row r="3" spans="1:21" s="15" customFormat="1" ht="21" customHeight="1">
      <c r="A3" s="99" t="s">
        <v>360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s="15" customFormat="1" ht="33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15" customFormat="1" ht="51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3" t="s">
        <v>341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0" t="s">
        <v>171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0" t="s">
        <v>17</v>
      </c>
      <c r="R9" s="96" t="s">
        <v>115</v>
      </c>
      <c r="S9" s="109" t="s">
        <v>342</v>
      </c>
      <c r="T9" s="107" t="s">
        <v>343</v>
      </c>
      <c r="U9" s="108"/>
    </row>
    <row r="10" spans="1:21" ht="18" customHeight="1" hidden="1">
      <c r="A10" s="101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1"/>
      <c r="R10" s="97"/>
      <c r="S10" s="110"/>
      <c r="T10" s="39"/>
      <c r="U10" s="39"/>
    </row>
    <row r="11" spans="1:21" ht="24" customHeight="1">
      <c r="A11" s="102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2"/>
      <c r="R11" s="98"/>
      <c r="S11" s="111"/>
      <c r="T11" s="35" t="s">
        <v>344</v>
      </c>
      <c r="U11" s="35" t="s">
        <v>345</v>
      </c>
    </row>
    <row r="12" spans="1:21" ht="13.5" customHeight="1">
      <c r="A12" s="32" t="s">
        <v>53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 t="s">
        <v>64</v>
      </c>
      <c r="R12" s="33">
        <v>3</v>
      </c>
      <c r="S12" s="32">
        <v>4</v>
      </c>
      <c r="T12" s="31">
        <v>5</v>
      </c>
      <c r="U12" s="31">
        <v>6</v>
      </c>
    </row>
    <row r="13" spans="1:21" ht="12.75">
      <c r="A13" s="32" t="s">
        <v>53</v>
      </c>
      <c r="B13" s="32" t="s">
        <v>54</v>
      </c>
      <c r="C13" s="32" t="s">
        <v>55</v>
      </c>
      <c r="D13" s="32" t="s">
        <v>56</v>
      </c>
      <c r="E13" s="32" t="s">
        <v>57</v>
      </c>
      <c r="F13" s="35"/>
      <c r="G13" s="32" t="s">
        <v>58</v>
      </c>
      <c r="H13" s="32" t="s">
        <v>59</v>
      </c>
      <c r="I13" s="32" t="s">
        <v>60</v>
      </c>
      <c r="J13" s="32" t="s">
        <v>0</v>
      </c>
      <c r="K13" s="32" t="s">
        <v>54</v>
      </c>
      <c r="L13" s="32" t="s">
        <v>61</v>
      </c>
      <c r="M13" s="32" t="s">
        <v>58</v>
      </c>
      <c r="N13" s="32" t="s">
        <v>1</v>
      </c>
      <c r="O13" s="35" t="s">
        <v>62</v>
      </c>
      <c r="P13" s="35"/>
      <c r="Q13" s="32" t="s">
        <v>63</v>
      </c>
      <c r="R13" s="36" t="s">
        <v>124</v>
      </c>
      <c r="S13" s="37">
        <f>SUM(S14,S18,S23,S25,S33,S35,S39,S44,S16,S50)</f>
        <v>273190.00000000006</v>
      </c>
      <c r="T13" s="37">
        <f>SUM(T14,T18,T23,T25,T33,T35,T39,T44,T16,T50)</f>
        <v>275283.8</v>
      </c>
      <c r="U13" s="38">
        <f>T13/S13*100</f>
        <v>100.76642629671655</v>
      </c>
    </row>
    <row r="14" spans="1:21" ht="12.75">
      <c r="A14" s="34" t="s">
        <v>64</v>
      </c>
      <c r="B14" s="34" t="s">
        <v>54</v>
      </c>
      <c r="C14" s="34" t="s">
        <v>55</v>
      </c>
      <c r="D14" s="34" t="s">
        <v>67</v>
      </c>
      <c r="E14" s="34" t="s">
        <v>68</v>
      </c>
      <c r="F14" s="39"/>
      <c r="G14" s="34" t="s">
        <v>58</v>
      </c>
      <c r="H14" s="34" t="s">
        <v>59</v>
      </c>
      <c r="I14" s="34" t="s">
        <v>60</v>
      </c>
      <c r="J14" s="34" t="s">
        <v>0</v>
      </c>
      <c r="K14" s="34" t="s">
        <v>54</v>
      </c>
      <c r="L14" s="34" t="s">
        <v>61</v>
      </c>
      <c r="M14" s="34" t="s">
        <v>58</v>
      </c>
      <c r="N14" s="34" t="s">
        <v>1</v>
      </c>
      <c r="O14" s="39"/>
      <c r="P14" s="39"/>
      <c r="Q14" s="34" t="s">
        <v>75</v>
      </c>
      <c r="R14" s="40" t="s">
        <v>68</v>
      </c>
      <c r="S14" s="41">
        <f>SUM(S15)</f>
        <v>210490</v>
      </c>
      <c r="T14" s="42">
        <f>SUM(T15)</f>
        <v>212205.6</v>
      </c>
      <c r="U14" s="42">
        <f aca="true" t="shared" si="0" ref="U14:U76">T14/S14*100</f>
        <v>100.81505059622786</v>
      </c>
    </row>
    <row r="15" spans="1:21" ht="12.75">
      <c r="A15" s="34" t="s">
        <v>4</v>
      </c>
      <c r="B15" s="34" t="s">
        <v>65</v>
      </c>
      <c r="C15" s="34" t="s">
        <v>66</v>
      </c>
      <c r="D15" s="34" t="s">
        <v>70</v>
      </c>
      <c r="E15" s="34" t="s">
        <v>71</v>
      </c>
      <c r="F15" s="39"/>
      <c r="G15" s="34" t="s">
        <v>72</v>
      </c>
      <c r="H15" s="34" t="s">
        <v>73</v>
      </c>
      <c r="I15" s="34" t="s">
        <v>60</v>
      </c>
      <c r="J15" s="34" t="s">
        <v>0</v>
      </c>
      <c r="K15" s="34" t="s">
        <v>5</v>
      </c>
      <c r="L15" s="34" t="s">
        <v>6</v>
      </c>
      <c r="M15" s="34" t="s">
        <v>58</v>
      </c>
      <c r="N15" s="34" t="s">
        <v>1</v>
      </c>
      <c r="O15" s="39" t="s">
        <v>71</v>
      </c>
      <c r="P15" s="39"/>
      <c r="Q15" s="60" t="s">
        <v>117</v>
      </c>
      <c r="R15" s="40" t="s">
        <v>71</v>
      </c>
      <c r="S15" s="41">
        <v>210490</v>
      </c>
      <c r="T15" s="42">
        <v>212205.6</v>
      </c>
      <c r="U15" s="42">
        <f t="shared" si="0"/>
        <v>100.81505059622786</v>
      </c>
    </row>
    <row r="16" spans="1:21" ht="24">
      <c r="A16" s="34" t="s">
        <v>7</v>
      </c>
      <c r="B16" s="34"/>
      <c r="C16" s="34"/>
      <c r="D16" s="34"/>
      <c r="E16" s="34"/>
      <c r="F16" s="39"/>
      <c r="G16" s="34"/>
      <c r="H16" s="34"/>
      <c r="I16" s="34"/>
      <c r="J16" s="34"/>
      <c r="K16" s="34"/>
      <c r="L16" s="34"/>
      <c r="M16" s="34"/>
      <c r="N16" s="34"/>
      <c r="O16" s="39"/>
      <c r="P16" s="39"/>
      <c r="Q16" s="34" t="s">
        <v>151</v>
      </c>
      <c r="R16" s="40" t="s">
        <v>140</v>
      </c>
      <c r="S16" s="41">
        <f>SUM(S17)</f>
        <v>4280</v>
      </c>
      <c r="T16" s="42">
        <f>SUM(T17)</f>
        <v>4258.1</v>
      </c>
      <c r="U16" s="42">
        <f t="shared" si="0"/>
        <v>99.48831775700936</v>
      </c>
    </row>
    <row r="17" spans="1:21" ht="24" customHeight="1">
      <c r="A17" s="34" t="s">
        <v>69</v>
      </c>
      <c r="B17" s="34"/>
      <c r="C17" s="34"/>
      <c r="D17" s="34"/>
      <c r="E17" s="34"/>
      <c r="F17" s="39"/>
      <c r="G17" s="34"/>
      <c r="H17" s="34"/>
      <c r="I17" s="34"/>
      <c r="J17" s="34"/>
      <c r="K17" s="34"/>
      <c r="L17" s="34"/>
      <c r="M17" s="34"/>
      <c r="N17" s="34"/>
      <c r="O17" s="39"/>
      <c r="P17" s="39"/>
      <c r="Q17" s="34" t="s">
        <v>139</v>
      </c>
      <c r="R17" s="40" t="s">
        <v>141</v>
      </c>
      <c r="S17" s="41">
        <v>4280</v>
      </c>
      <c r="T17" s="42">
        <v>4258.1</v>
      </c>
      <c r="U17" s="42">
        <f t="shared" si="0"/>
        <v>99.48831775700936</v>
      </c>
    </row>
    <row r="18" spans="1:21" ht="12" customHeight="1">
      <c r="A18" s="34" t="s">
        <v>74</v>
      </c>
      <c r="B18" s="34" t="s">
        <v>65</v>
      </c>
      <c r="C18" s="34" t="s">
        <v>66</v>
      </c>
      <c r="D18" s="34" t="s">
        <v>8</v>
      </c>
      <c r="E18" s="34" t="s">
        <v>9</v>
      </c>
      <c r="F18" s="39"/>
      <c r="G18" s="34" t="s">
        <v>58</v>
      </c>
      <c r="H18" s="34" t="s">
        <v>59</v>
      </c>
      <c r="I18" s="34" t="s">
        <v>60</v>
      </c>
      <c r="J18" s="34" t="s">
        <v>0</v>
      </c>
      <c r="K18" s="34" t="s">
        <v>54</v>
      </c>
      <c r="L18" s="34" t="s">
        <v>61</v>
      </c>
      <c r="M18" s="34" t="s">
        <v>58</v>
      </c>
      <c r="N18" s="34" t="s">
        <v>1</v>
      </c>
      <c r="O18" s="39" t="s">
        <v>10</v>
      </c>
      <c r="P18" s="39"/>
      <c r="Q18" s="34" t="s">
        <v>118</v>
      </c>
      <c r="R18" s="40" t="s">
        <v>9</v>
      </c>
      <c r="S18" s="41">
        <f>SUM(S19:S22)</f>
        <v>15861.2</v>
      </c>
      <c r="T18" s="42">
        <f>SUM(T19:T22)</f>
        <v>15718.999999999998</v>
      </c>
      <c r="U18" s="42">
        <f t="shared" si="0"/>
        <v>99.10347262502205</v>
      </c>
    </row>
    <row r="19" spans="1:21" ht="24" customHeight="1">
      <c r="A19" s="34" t="s">
        <v>156</v>
      </c>
      <c r="B19" s="34"/>
      <c r="C19" s="34"/>
      <c r="D19" s="34"/>
      <c r="E19" s="34"/>
      <c r="F19" s="39"/>
      <c r="G19" s="34"/>
      <c r="H19" s="34"/>
      <c r="I19" s="34"/>
      <c r="J19" s="34"/>
      <c r="K19" s="34"/>
      <c r="L19" s="34"/>
      <c r="M19" s="34"/>
      <c r="N19" s="34"/>
      <c r="O19" s="39"/>
      <c r="P19" s="39"/>
      <c r="Q19" s="34" t="s">
        <v>152</v>
      </c>
      <c r="R19" s="40" t="s">
        <v>153</v>
      </c>
      <c r="S19" s="41">
        <v>14150</v>
      </c>
      <c r="T19" s="42">
        <v>13953.4</v>
      </c>
      <c r="U19" s="42">
        <f t="shared" si="0"/>
        <v>98.61060070671378</v>
      </c>
    </row>
    <row r="20" spans="1:21" ht="21" customHeight="1">
      <c r="A20" s="34" t="s">
        <v>157</v>
      </c>
      <c r="B20" s="34"/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4"/>
      <c r="O20" s="39"/>
      <c r="P20" s="39"/>
      <c r="Q20" s="34" t="s">
        <v>346</v>
      </c>
      <c r="R20" s="67" t="s">
        <v>347</v>
      </c>
      <c r="S20" s="41" t="s">
        <v>348</v>
      </c>
      <c r="T20" s="42">
        <v>-31.1</v>
      </c>
      <c r="U20" s="41" t="s">
        <v>348</v>
      </c>
    </row>
    <row r="21" spans="1:21" ht="12.75">
      <c r="A21" s="34" t="s">
        <v>158</v>
      </c>
      <c r="B21" s="34" t="s">
        <v>65</v>
      </c>
      <c r="C21" s="34" t="s">
        <v>66</v>
      </c>
      <c r="D21" s="34" t="s">
        <v>13</v>
      </c>
      <c r="E21" s="34" t="s">
        <v>14</v>
      </c>
      <c r="F21" s="39"/>
      <c r="G21" s="34" t="s">
        <v>72</v>
      </c>
      <c r="H21" s="34" t="s">
        <v>73</v>
      </c>
      <c r="I21" s="34" t="s">
        <v>60</v>
      </c>
      <c r="J21" s="34" t="s">
        <v>0</v>
      </c>
      <c r="K21" s="34" t="s">
        <v>5</v>
      </c>
      <c r="L21" s="34" t="s">
        <v>6</v>
      </c>
      <c r="M21" s="34" t="s">
        <v>58</v>
      </c>
      <c r="N21" s="34" t="s">
        <v>1</v>
      </c>
      <c r="O21" s="39" t="s">
        <v>20</v>
      </c>
      <c r="P21" s="39"/>
      <c r="Q21" s="34" t="s">
        <v>119</v>
      </c>
      <c r="R21" s="40" t="s">
        <v>14</v>
      </c>
      <c r="S21" s="41">
        <v>711.2</v>
      </c>
      <c r="T21" s="42">
        <v>705.8</v>
      </c>
      <c r="U21" s="42">
        <f t="shared" si="0"/>
        <v>99.24071991001124</v>
      </c>
    </row>
    <row r="22" spans="1:21" ht="24">
      <c r="A22" s="34" t="s">
        <v>159</v>
      </c>
      <c r="B22" s="34"/>
      <c r="C22" s="34"/>
      <c r="D22" s="34"/>
      <c r="E22" s="34"/>
      <c r="F22" s="39"/>
      <c r="G22" s="34"/>
      <c r="H22" s="34"/>
      <c r="I22" s="34"/>
      <c r="J22" s="34"/>
      <c r="K22" s="34"/>
      <c r="L22" s="34"/>
      <c r="M22" s="34"/>
      <c r="N22" s="34"/>
      <c r="O22" s="39"/>
      <c r="P22" s="39"/>
      <c r="Q22" s="34" t="s">
        <v>189</v>
      </c>
      <c r="R22" s="40" t="s">
        <v>190</v>
      </c>
      <c r="S22" s="41">
        <v>1000</v>
      </c>
      <c r="T22" s="42">
        <v>1090.9</v>
      </c>
      <c r="U22" s="42">
        <f t="shared" si="0"/>
        <v>109.09</v>
      </c>
    </row>
    <row r="23" spans="1:21" ht="12.75">
      <c r="A23" s="34" t="s">
        <v>160</v>
      </c>
      <c r="B23" s="34" t="s">
        <v>54</v>
      </c>
      <c r="C23" s="34" t="s">
        <v>55</v>
      </c>
      <c r="D23" s="34" t="s">
        <v>76</v>
      </c>
      <c r="E23" s="34" t="s">
        <v>102</v>
      </c>
      <c r="F23" s="39"/>
      <c r="G23" s="34" t="s">
        <v>58</v>
      </c>
      <c r="H23" s="34" t="s">
        <v>59</v>
      </c>
      <c r="I23" s="34" t="s">
        <v>60</v>
      </c>
      <c r="J23" s="34" t="s">
        <v>0</v>
      </c>
      <c r="K23" s="34" t="s">
        <v>54</v>
      </c>
      <c r="L23" s="34" t="s">
        <v>61</v>
      </c>
      <c r="M23" s="34" t="s">
        <v>58</v>
      </c>
      <c r="N23" s="34" t="s">
        <v>1</v>
      </c>
      <c r="O23" s="39"/>
      <c r="P23" s="39"/>
      <c r="Q23" s="34" t="s">
        <v>77</v>
      </c>
      <c r="R23" s="40" t="s">
        <v>102</v>
      </c>
      <c r="S23" s="41">
        <f>SUM(S24:S24)</f>
        <v>1300</v>
      </c>
      <c r="T23" s="42">
        <f>SUM(T24)</f>
        <v>1319.6</v>
      </c>
      <c r="U23" s="42">
        <f t="shared" si="0"/>
        <v>101.5076923076923</v>
      </c>
    </row>
    <row r="24" spans="1:21" ht="36" customHeight="1">
      <c r="A24" s="34" t="s">
        <v>161</v>
      </c>
      <c r="B24" s="34" t="s">
        <v>54</v>
      </c>
      <c r="C24" s="34" t="s">
        <v>55</v>
      </c>
      <c r="D24" s="34" t="s">
        <v>78</v>
      </c>
      <c r="E24" s="34" t="s">
        <v>79</v>
      </c>
      <c r="F24" s="39"/>
      <c r="G24" s="34" t="s">
        <v>72</v>
      </c>
      <c r="H24" s="34" t="s">
        <v>73</v>
      </c>
      <c r="I24" s="34" t="s">
        <v>60</v>
      </c>
      <c r="J24" s="34" t="s">
        <v>0</v>
      </c>
      <c r="K24" s="34" t="s">
        <v>5</v>
      </c>
      <c r="L24" s="34" t="s">
        <v>6</v>
      </c>
      <c r="M24" s="34" t="s">
        <v>58</v>
      </c>
      <c r="N24" s="34" t="s">
        <v>1</v>
      </c>
      <c r="O24" s="39"/>
      <c r="P24" s="39"/>
      <c r="Q24" s="34" t="s">
        <v>120</v>
      </c>
      <c r="R24" s="40" t="s">
        <v>136</v>
      </c>
      <c r="S24" s="41">
        <v>1300</v>
      </c>
      <c r="T24" s="42">
        <v>1319.6</v>
      </c>
      <c r="U24" s="42">
        <f t="shared" si="0"/>
        <v>101.5076923076923</v>
      </c>
    </row>
    <row r="25" spans="1:21" ht="24">
      <c r="A25" s="34" t="s">
        <v>162</v>
      </c>
      <c r="B25" s="34" t="s">
        <v>54</v>
      </c>
      <c r="C25" s="34" t="s">
        <v>55</v>
      </c>
      <c r="D25" s="34" t="s">
        <v>80</v>
      </c>
      <c r="E25" s="34" t="s">
        <v>81</v>
      </c>
      <c r="F25" s="39"/>
      <c r="G25" s="34" t="s">
        <v>58</v>
      </c>
      <c r="H25" s="34" t="s">
        <v>59</v>
      </c>
      <c r="I25" s="34" t="s">
        <v>60</v>
      </c>
      <c r="J25" s="34" t="s">
        <v>0</v>
      </c>
      <c r="K25" s="34" t="s">
        <v>54</v>
      </c>
      <c r="L25" s="34" t="s">
        <v>61</v>
      </c>
      <c r="M25" s="34" t="s">
        <v>58</v>
      </c>
      <c r="N25" s="34" t="s">
        <v>1</v>
      </c>
      <c r="O25" s="39"/>
      <c r="P25" s="39"/>
      <c r="Q25" s="34" t="s">
        <v>82</v>
      </c>
      <c r="R25" s="40" t="s">
        <v>83</v>
      </c>
      <c r="S25" s="41">
        <f>SUM(S26:S32)</f>
        <v>3500.7999999999997</v>
      </c>
      <c r="T25" s="42">
        <f>SUM(T26:T32)</f>
        <v>3544.1</v>
      </c>
      <c r="U25" s="42">
        <f t="shared" si="0"/>
        <v>101.23686014625228</v>
      </c>
    </row>
    <row r="26" spans="1:21" ht="58.5" customHeight="1">
      <c r="A26" s="34" t="s">
        <v>163</v>
      </c>
      <c r="B26" s="34" t="s">
        <v>54</v>
      </c>
      <c r="C26" s="34" t="s">
        <v>55</v>
      </c>
      <c r="D26" s="34" t="s">
        <v>86</v>
      </c>
      <c r="E26" s="34" t="s">
        <v>87</v>
      </c>
      <c r="F26" s="39"/>
      <c r="G26" s="34" t="s">
        <v>58</v>
      </c>
      <c r="H26" s="34" t="s">
        <v>59</v>
      </c>
      <c r="I26" s="34" t="s">
        <v>60</v>
      </c>
      <c r="J26" s="34" t="s">
        <v>0</v>
      </c>
      <c r="K26" s="34" t="s">
        <v>84</v>
      </c>
      <c r="L26" s="34" t="s">
        <v>85</v>
      </c>
      <c r="M26" s="34" t="s">
        <v>58</v>
      </c>
      <c r="N26" s="34" t="s">
        <v>1</v>
      </c>
      <c r="O26" s="39"/>
      <c r="P26" s="39"/>
      <c r="Q26" s="34" t="s">
        <v>169</v>
      </c>
      <c r="R26" s="40" t="s">
        <v>172</v>
      </c>
      <c r="S26" s="41">
        <v>2380</v>
      </c>
      <c r="T26" s="42">
        <v>2417.1</v>
      </c>
      <c r="U26" s="42">
        <f t="shared" si="0"/>
        <v>101.55882352941177</v>
      </c>
    </row>
    <row r="27" spans="1:21" ht="47.25" customHeight="1">
      <c r="A27" s="34" t="s">
        <v>164</v>
      </c>
      <c r="B27" s="34"/>
      <c r="C27" s="34"/>
      <c r="D27" s="34"/>
      <c r="E27" s="34"/>
      <c r="F27" s="39"/>
      <c r="G27" s="34"/>
      <c r="H27" s="34"/>
      <c r="I27" s="34"/>
      <c r="J27" s="34"/>
      <c r="K27" s="34"/>
      <c r="L27" s="34"/>
      <c r="M27" s="34"/>
      <c r="N27" s="34"/>
      <c r="O27" s="39"/>
      <c r="P27" s="39"/>
      <c r="Q27" s="34" t="s">
        <v>125</v>
      </c>
      <c r="R27" s="40" t="s">
        <v>127</v>
      </c>
      <c r="S27" s="41">
        <v>53</v>
      </c>
      <c r="T27" s="42">
        <v>54</v>
      </c>
      <c r="U27" s="42">
        <f t="shared" si="0"/>
        <v>101.88679245283019</v>
      </c>
    </row>
    <row r="28" spans="1:21" ht="48" customHeight="1">
      <c r="A28" s="34" t="s">
        <v>165</v>
      </c>
      <c r="B28" s="34" t="s">
        <v>54</v>
      </c>
      <c r="C28" s="34" t="s">
        <v>55</v>
      </c>
      <c r="D28" s="34" t="s">
        <v>88</v>
      </c>
      <c r="E28" s="34" t="s">
        <v>89</v>
      </c>
      <c r="F28" s="39"/>
      <c r="G28" s="34" t="s">
        <v>58</v>
      </c>
      <c r="H28" s="34" t="s">
        <v>59</v>
      </c>
      <c r="I28" s="34" t="s">
        <v>60</v>
      </c>
      <c r="J28" s="34" t="s">
        <v>0</v>
      </c>
      <c r="K28" s="34" t="s">
        <v>84</v>
      </c>
      <c r="L28" s="34" t="s">
        <v>85</v>
      </c>
      <c r="M28" s="34" t="s">
        <v>58</v>
      </c>
      <c r="N28" s="34" t="s">
        <v>1</v>
      </c>
      <c r="O28" s="39"/>
      <c r="P28" s="39"/>
      <c r="Q28" s="34" t="s">
        <v>121</v>
      </c>
      <c r="R28" s="40" t="s">
        <v>128</v>
      </c>
      <c r="S28" s="41">
        <v>205.5</v>
      </c>
      <c r="T28" s="42">
        <v>205.5</v>
      </c>
      <c r="U28" s="42">
        <f t="shared" si="0"/>
        <v>100</v>
      </c>
    </row>
    <row r="29" spans="1:21" ht="24.75" customHeight="1">
      <c r="A29" s="34" t="s">
        <v>278</v>
      </c>
      <c r="B29" s="34"/>
      <c r="C29" s="34"/>
      <c r="D29" s="34"/>
      <c r="E29" s="34"/>
      <c r="F29" s="39"/>
      <c r="G29" s="34"/>
      <c r="H29" s="34"/>
      <c r="I29" s="34"/>
      <c r="J29" s="34"/>
      <c r="K29" s="34"/>
      <c r="L29" s="34"/>
      <c r="M29" s="34"/>
      <c r="N29" s="34"/>
      <c r="O29" s="39"/>
      <c r="P29" s="39"/>
      <c r="Q29" s="34" t="s">
        <v>154</v>
      </c>
      <c r="R29" s="40" t="s">
        <v>147</v>
      </c>
      <c r="S29" s="41">
        <v>819</v>
      </c>
      <c r="T29" s="42">
        <v>824.2</v>
      </c>
      <c r="U29" s="42">
        <f t="shared" si="0"/>
        <v>100.63492063492063</v>
      </c>
    </row>
    <row r="30" spans="1:21" ht="96.75" customHeight="1">
      <c r="A30" s="34" t="s">
        <v>279</v>
      </c>
      <c r="B30" s="34"/>
      <c r="C30" s="34"/>
      <c r="D30" s="34"/>
      <c r="E30" s="34"/>
      <c r="F30" s="39"/>
      <c r="G30" s="34"/>
      <c r="H30" s="34"/>
      <c r="I30" s="34"/>
      <c r="J30" s="34"/>
      <c r="K30" s="34"/>
      <c r="L30" s="34"/>
      <c r="M30" s="34"/>
      <c r="N30" s="34"/>
      <c r="O30" s="39"/>
      <c r="P30" s="39"/>
      <c r="Q30" s="34" t="s">
        <v>255</v>
      </c>
      <c r="R30" s="40" t="s">
        <v>256</v>
      </c>
      <c r="S30" s="41">
        <v>12.1</v>
      </c>
      <c r="T30" s="42">
        <v>12.1</v>
      </c>
      <c r="U30" s="42">
        <f t="shared" si="0"/>
        <v>100</v>
      </c>
    </row>
    <row r="31" spans="1:21" ht="74.25" customHeight="1">
      <c r="A31" s="34" t="s">
        <v>280</v>
      </c>
      <c r="B31" s="34"/>
      <c r="C31" s="34"/>
      <c r="D31" s="34"/>
      <c r="E31" s="34"/>
      <c r="F31" s="39"/>
      <c r="G31" s="34"/>
      <c r="H31" s="34"/>
      <c r="I31" s="34"/>
      <c r="J31" s="34"/>
      <c r="K31" s="34"/>
      <c r="L31" s="34"/>
      <c r="M31" s="34"/>
      <c r="N31" s="34"/>
      <c r="O31" s="39"/>
      <c r="P31" s="39"/>
      <c r="Q31" s="34" t="s">
        <v>258</v>
      </c>
      <c r="R31" s="40" t="s">
        <v>257</v>
      </c>
      <c r="S31" s="41">
        <v>4</v>
      </c>
      <c r="T31" s="42">
        <v>4</v>
      </c>
      <c r="U31" s="42">
        <f t="shared" si="0"/>
        <v>100</v>
      </c>
    </row>
    <row r="32" spans="1:21" ht="35.25" customHeight="1">
      <c r="A32" s="34" t="s">
        <v>281</v>
      </c>
      <c r="B32" s="34"/>
      <c r="C32" s="34"/>
      <c r="D32" s="34"/>
      <c r="E32" s="34"/>
      <c r="F32" s="39"/>
      <c r="G32" s="34"/>
      <c r="H32" s="34"/>
      <c r="I32" s="34"/>
      <c r="J32" s="34"/>
      <c r="K32" s="34"/>
      <c r="L32" s="34"/>
      <c r="M32" s="34"/>
      <c r="N32" s="34"/>
      <c r="O32" s="39"/>
      <c r="P32" s="39"/>
      <c r="Q32" s="34" t="s">
        <v>142</v>
      </c>
      <c r="R32" s="40" t="s">
        <v>143</v>
      </c>
      <c r="S32" s="41">
        <v>27.2</v>
      </c>
      <c r="T32" s="42">
        <v>27.2</v>
      </c>
      <c r="U32" s="42">
        <f t="shared" si="0"/>
        <v>100</v>
      </c>
    </row>
    <row r="33" spans="1:21" ht="12.75">
      <c r="A33" s="34" t="s">
        <v>282</v>
      </c>
      <c r="B33" s="34" t="s">
        <v>54</v>
      </c>
      <c r="C33" s="34" t="s">
        <v>55</v>
      </c>
      <c r="D33" s="34" t="s">
        <v>91</v>
      </c>
      <c r="E33" s="34" t="s">
        <v>92</v>
      </c>
      <c r="F33" s="39"/>
      <c r="G33" s="34" t="s">
        <v>58</v>
      </c>
      <c r="H33" s="34" t="s">
        <v>59</v>
      </c>
      <c r="I33" s="34" t="s">
        <v>60</v>
      </c>
      <c r="J33" s="34" t="s">
        <v>0</v>
      </c>
      <c r="K33" s="34" t="s">
        <v>54</v>
      </c>
      <c r="L33" s="34" t="s">
        <v>61</v>
      </c>
      <c r="M33" s="34" t="s">
        <v>58</v>
      </c>
      <c r="N33" s="34" t="s">
        <v>1</v>
      </c>
      <c r="O33" s="39"/>
      <c r="P33" s="39"/>
      <c r="Q33" s="34" t="s">
        <v>93</v>
      </c>
      <c r="R33" s="40" t="s">
        <v>92</v>
      </c>
      <c r="S33" s="41">
        <f>SUM(S34)</f>
        <v>72.2</v>
      </c>
      <c r="T33" s="42">
        <f>SUM(T34)</f>
        <v>72.2</v>
      </c>
      <c r="U33" s="42">
        <f t="shared" si="0"/>
        <v>100</v>
      </c>
    </row>
    <row r="34" spans="1:21" ht="15.75" customHeight="1">
      <c r="A34" s="34" t="s">
        <v>283</v>
      </c>
      <c r="B34" s="34" t="s">
        <v>97</v>
      </c>
      <c r="C34" s="34" t="s">
        <v>98</v>
      </c>
      <c r="D34" s="34" t="s">
        <v>99</v>
      </c>
      <c r="E34" s="34" t="s">
        <v>100</v>
      </c>
      <c r="F34" s="39"/>
      <c r="G34" s="34" t="s">
        <v>72</v>
      </c>
      <c r="H34" s="34" t="s">
        <v>73</v>
      </c>
      <c r="I34" s="34" t="s">
        <v>60</v>
      </c>
      <c r="J34" s="34" t="s">
        <v>0</v>
      </c>
      <c r="K34" s="34" t="s">
        <v>84</v>
      </c>
      <c r="L34" s="34" t="s">
        <v>85</v>
      </c>
      <c r="M34" s="34" t="s">
        <v>58</v>
      </c>
      <c r="N34" s="34" t="s">
        <v>1</v>
      </c>
      <c r="O34" s="39"/>
      <c r="P34" s="39"/>
      <c r="Q34" s="34" t="s">
        <v>122</v>
      </c>
      <c r="R34" s="40" t="s">
        <v>100</v>
      </c>
      <c r="S34" s="41">
        <v>72.2</v>
      </c>
      <c r="T34" s="42">
        <v>72.2</v>
      </c>
      <c r="U34" s="42">
        <f t="shared" si="0"/>
        <v>100</v>
      </c>
    </row>
    <row r="35" spans="1:21" ht="24">
      <c r="A35" s="34" t="s">
        <v>284</v>
      </c>
      <c r="B35" s="34" t="s">
        <v>54</v>
      </c>
      <c r="C35" s="34" t="s">
        <v>55</v>
      </c>
      <c r="D35" s="34" t="s">
        <v>15</v>
      </c>
      <c r="E35" s="34" t="s">
        <v>16</v>
      </c>
      <c r="F35" s="39"/>
      <c r="G35" s="34" t="s">
        <v>58</v>
      </c>
      <c r="H35" s="34" t="s">
        <v>59</v>
      </c>
      <c r="I35" s="34" t="s">
        <v>60</v>
      </c>
      <c r="J35" s="34" t="s">
        <v>0</v>
      </c>
      <c r="K35" s="34" t="s">
        <v>54</v>
      </c>
      <c r="L35" s="34" t="s">
        <v>61</v>
      </c>
      <c r="M35" s="34" t="s">
        <v>58</v>
      </c>
      <c r="N35" s="34" t="s">
        <v>1</v>
      </c>
      <c r="O35" s="39" t="s">
        <v>18</v>
      </c>
      <c r="P35" s="39"/>
      <c r="Q35" s="34" t="s">
        <v>19</v>
      </c>
      <c r="R35" s="40" t="s">
        <v>155</v>
      </c>
      <c r="S35" s="41">
        <f>SUM(S36:S38)</f>
        <v>23763.199999999997</v>
      </c>
      <c r="T35" s="42">
        <f>SUM(T36:T38)</f>
        <v>24163.6</v>
      </c>
      <c r="U35" s="42">
        <f t="shared" si="0"/>
        <v>101.6849582547805</v>
      </c>
    </row>
    <row r="36" spans="1:21" ht="25.5" customHeight="1">
      <c r="A36" s="34" t="s">
        <v>285</v>
      </c>
      <c r="B36" s="34"/>
      <c r="C36" s="34"/>
      <c r="D36" s="34"/>
      <c r="E36" s="34"/>
      <c r="F36" s="39"/>
      <c r="G36" s="34"/>
      <c r="H36" s="34"/>
      <c r="I36" s="34"/>
      <c r="J36" s="34"/>
      <c r="K36" s="34"/>
      <c r="L36" s="34"/>
      <c r="M36" s="34"/>
      <c r="N36" s="34"/>
      <c r="O36" s="39"/>
      <c r="P36" s="39"/>
      <c r="Q36" s="34" t="s">
        <v>132</v>
      </c>
      <c r="R36" s="40" t="s">
        <v>133</v>
      </c>
      <c r="S36" s="41">
        <v>17046.6</v>
      </c>
      <c r="T36" s="42">
        <v>17645.6</v>
      </c>
      <c r="U36" s="42">
        <f t="shared" si="0"/>
        <v>103.51389719944153</v>
      </c>
    </row>
    <row r="37" spans="1:21" ht="24">
      <c r="A37" s="34" t="s">
        <v>286</v>
      </c>
      <c r="B37" s="34"/>
      <c r="C37" s="34"/>
      <c r="D37" s="34"/>
      <c r="E37" s="34"/>
      <c r="F37" s="39"/>
      <c r="G37" s="34"/>
      <c r="H37" s="34"/>
      <c r="I37" s="34"/>
      <c r="J37" s="34"/>
      <c r="K37" s="34"/>
      <c r="L37" s="34"/>
      <c r="M37" s="34"/>
      <c r="N37" s="34"/>
      <c r="O37" s="39"/>
      <c r="P37" s="39"/>
      <c r="Q37" s="34" t="s">
        <v>134</v>
      </c>
      <c r="R37" s="40" t="s">
        <v>135</v>
      </c>
      <c r="S37" s="41">
        <v>836</v>
      </c>
      <c r="T37" s="42">
        <v>626.5</v>
      </c>
      <c r="U37" s="42">
        <f t="shared" si="0"/>
        <v>74.9401913875598</v>
      </c>
    </row>
    <row r="38" spans="1:21" ht="15.75" customHeight="1">
      <c r="A38" s="34" t="s">
        <v>287</v>
      </c>
      <c r="B38" s="34"/>
      <c r="C38" s="34"/>
      <c r="D38" s="34"/>
      <c r="E38" s="34"/>
      <c r="F38" s="39"/>
      <c r="G38" s="34"/>
      <c r="H38" s="34"/>
      <c r="I38" s="34"/>
      <c r="J38" s="34"/>
      <c r="K38" s="34"/>
      <c r="L38" s="34"/>
      <c r="M38" s="34"/>
      <c r="N38" s="34"/>
      <c r="O38" s="39"/>
      <c r="P38" s="39"/>
      <c r="Q38" s="34" t="s">
        <v>196</v>
      </c>
      <c r="R38" s="67" t="s">
        <v>197</v>
      </c>
      <c r="S38" s="41">
        <v>5880.6</v>
      </c>
      <c r="T38" s="42">
        <v>5891.5</v>
      </c>
      <c r="U38" s="42">
        <f t="shared" si="0"/>
        <v>100.18535523586027</v>
      </c>
    </row>
    <row r="39" spans="1:21" ht="15" customHeight="1">
      <c r="A39" s="34" t="s">
        <v>288</v>
      </c>
      <c r="B39" s="34" t="s">
        <v>54</v>
      </c>
      <c r="C39" s="34" t="s">
        <v>55</v>
      </c>
      <c r="D39" s="34" t="s">
        <v>105</v>
      </c>
      <c r="E39" s="34" t="s">
        <v>106</v>
      </c>
      <c r="F39" s="39"/>
      <c r="G39" s="34" t="s">
        <v>58</v>
      </c>
      <c r="H39" s="34" t="s">
        <v>59</v>
      </c>
      <c r="I39" s="34" t="s">
        <v>60</v>
      </c>
      <c r="J39" s="34" t="s">
        <v>0</v>
      </c>
      <c r="K39" s="34" t="s">
        <v>54</v>
      </c>
      <c r="L39" s="34" t="s">
        <v>61</v>
      </c>
      <c r="M39" s="34" t="s">
        <v>58</v>
      </c>
      <c r="N39" s="34" t="s">
        <v>1</v>
      </c>
      <c r="O39" s="39"/>
      <c r="P39" s="39"/>
      <c r="Q39" s="34" t="s">
        <v>107</v>
      </c>
      <c r="R39" s="40" t="s">
        <v>106</v>
      </c>
      <c r="S39" s="41">
        <f>SUM(S40:S43)</f>
        <v>1061.8000000000002</v>
      </c>
      <c r="T39" s="41">
        <f>SUM(T40:T43)</f>
        <v>1061.9</v>
      </c>
      <c r="U39" s="42">
        <f t="shared" si="0"/>
        <v>100.00941796948577</v>
      </c>
    </row>
    <row r="40" spans="1:21" ht="24" customHeight="1">
      <c r="A40" s="34" t="s">
        <v>289</v>
      </c>
      <c r="B40" s="34"/>
      <c r="C40" s="34"/>
      <c r="D40" s="34"/>
      <c r="E40" s="34"/>
      <c r="F40" s="39"/>
      <c r="G40" s="34"/>
      <c r="H40" s="34"/>
      <c r="I40" s="34"/>
      <c r="J40" s="34"/>
      <c r="K40" s="34"/>
      <c r="L40" s="34"/>
      <c r="M40" s="34"/>
      <c r="N40" s="34"/>
      <c r="O40" s="39"/>
      <c r="P40" s="39"/>
      <c r="Q40" s="34" t="s">
        <v>260</v>
      </c>
      <c r="R40" s="40" t="s">
        <v>259</v>
      </c>
      <c r="S40" s="41">
        <v>12.7</v>
      </c>
      <c r="T40" s="42">
        <v>12.8</v>
      </c>
      <c r="U40" s="42">
        <f t="shared" si="0"/>
        <v>100.78740157480317</v>
      </c>
    </row>
    <row r="41" spans="1:21" ht="61.5" customHeight="1">
      <c r="A41" s="34" t="s">
        <v>290</v>
      </c>
      <c r="B41" s="34"/>
      <c r="C41" s="34"/>
      <c r="D41" s="34"/>
      <c r="E41" s="34"/>
      <c r="F41" s="39"/>
      <c r="G41" s="34"/>
      <c r="H41" s="34"/>
      <c r="I41" s="34"/>
      <c r="J41" s="34"/>
      <c r="K41" s="34"/>
      <c r="L41" s="34"/>
      <c r="M41" s="34"/>
      <c r="N41" s="34"/>
      <c r="O41" s="39"/>
      <c r="P41" s="39"/>
      <c r="Q41" s="34" t="s">
        <v>175</v>
      </c>
      <c r="R41" s="40" t="s">
        <v>174</v>
      </c>
      <c r="S41" s="41">
        <v>562.5</v>
      </c>
      <c r="T41" s="42">
        <v>562.5</v>
      </c>
      <c r="U41" s="42">
        <f t="shared" si="0"/>
        <v>100</v>
      </c>
    </row>
    <row r="42" spans="1:21" ht="61.5" customHeight="1">
      <c r="A42" s="34" t="s">
        <v>291</v>
      </c>
      <c r="B42" s="34"/>
      <c r="C42" s="34"/>
      <c r="D42" s="34"/>
      <c r="E42" s="34"/>
      <c r="F42" s="39"/>
      <c r="G42" s="34"/>
      <c r="H42" s="34"/>
      <c r="I42" s="34"/>
      <c r="J42" s="34"/>
      <c r="K42" s="34"/>
      <c r="L42" s="34"/>
      <c r="M42" s="34"/>
      <c r="N42" s="34"/>
      <c r="O42" s="39"/>
      <c r="P42" s="39"/>
      <c r="Q42" s="34" t="s">
        <v>198</v>
      </c>
      <c r="R42" s="40" t="s">
        <v>199</v>
      </c>
      <c r="S42" s="41">
        <v>73.7</v>
      </c>
      <c r="T42" s="42">
        <v>73.7</v>
      </c>
      <c r="U42" s="42">
        <f t="shared" si="0"/>
        <v>100</v>
      </c>
    </row>
    <row r="43" spans="1:21" ht="34.5" customHeight="1">
      <c r="A43" s="34" t="s">
        <v>292</v>
      </c>
      <c r="B43" s="34" t="s">
        <v>54</v>
      </c>
      <c r="C43" s="34" t="s">
        <v>55</v>
      </c>
      <c r="D43" s="34" t="s">
        <v>103</v>
      </c>
      <c r="E43" s="34" t="s">
        <v>90</v>
      </c>
      <c r="F43" s="39"/>
      <c r="G43" s="34" t="s">
        <v>58</v>
      </c>
      <c r="H43" s="34" t="s">
        <v>59</v>
      </c>
      <c r="I43" s="34" t="s">
        <v>60</v>
      </c>
      <c r="J43" s="34" t="s">
        <v>0</v>
      </c>
      <c r="K43" s="34" t="s">
        <v>84</v>
      </c>
      <c r="L43" s="34" t="s">
        <v>85</v>
      </c>
      <c r="M43" s="34" t="s">
        <v>58</v>
      </c>
      <c r="N43" s="34" t="s">
        <v>1</v>
      </c>
      <c r="O43" s="39"/>
      <c r="P43" s="39"/>
      <c r="Q43" s="34" t="s">
        <v>170</v>
      </c>
      <c r="R43" s="43" t="s">
        <v>173</v>
      </c>
      <c r="S43" s="41">
        <v>412.9</v>
      </c>
      <c r="T43" s="42">
        <v>412.9</v>
      </c>
      <c r="U43" s="42">
        <f t="shared" si="0"/>
        <v>100</v>
      </c>
    </row>
    <row r="44" spans="1:21" ht="12.75">
      <c r="A44" s="34" t="s">
        <v>293</v>
      </c>
      <c r="B44" s="34" t="s">
        <v>54</v>
      </c>
      <c r="C44" s="34" t="s">
        <v>55</v>
      </c>
      <c r="D44" s="34" t="s">
        <v>94</v>
      </c>
      <c r="E44" s="34" t="s">
        <v>95</v>
      </c>
      <c r="F44" s="39"/>
      <c r="G44" s="34" t="s">
        <v>58</v>
      </c>
      <c r="H44" s="34" t="s">
        <v>59</v>
      </c>
      <c r="I44" s="34" t="s">
        <v>60</v>
      </c>
      <c r="J44" s="34" t="s">
        <v>0</v>
      </c>
      <c r="K44" s="34" t="s">
        <v>54</v>
      </c>
      <c r="L44" s="34" t="s">
        <v>61</v>
      </c>
      <c r="M44" s="34" t="s">
        <v>58</v>
      </c>
      <c r="N44" s="34" t="s">
        <v>1</v>
      </c>
      <c r="O44" s="39"/>
      <c r="P44" s="39"/>
      <c r="Q44" s="34" t="s">
        <v>96</v>
      </c>
      <c r="R44" s="40" t="s">
        <v>95</v>
      </c>
      <c r="S44" s="41">
        <f>SUM(S45:S49)</f>
        <v>12856.4</v>
      </c>
      <c r="T44" s="41">
        <f>SUM(T45:T49)</f>
        <v>12933</v>
      </c>
      <c r="U44" s="42">
        <f t="shared" si="0"/>
        <v>100.59581220248282</v>
      </c>
    </row>
    <row r="45" spans="1:21" ht="26.25" customHeight="1">
      <c r="A45" s="34" t="s">
        <v>294</v>
      </c>
      <c r="B45" s="34"/>
      <c r="C45" s="34"/>
      <c r="D45" s="34"/>
      <c r="E45" s="34"/>
      <c r="F45" s="39"/>
      <c r="G45" s="34"/>
      <c r="H45" s="34"/>
      <c r="I45" s="34"/>
      <c r="J45" s="34"/>
      <c r="K45" s="34"/>
      <c r="L45" s="34"/>
      <c r="M45" s="34"/>
      <c r="N45" s="34"/>
      <c r="O45" s="39"/>
      <c r="P45" s="39"/>
      <c r="Q45" s="68" t="s">
        <v>200</v>
      </c>
      <c r="R45" s="69" t="s">
        <v>201</v>
      </c>
      <c r="S45" s="41">
        <v>341.1</v>
      </c>
      <c r="T45" s="42">
        <v>379.4</v>
      </c>
      <c r="U45" s="42">
        <f t="shared" si="0"/>
        <v>111.2283787745529</v>
      </c>
    </row>
    <row r="46" spans="1:21" ht="60.75" customHeight="1">
      <c r="A46" s="34" t="s">
        <v>295</v>
      </c>
      <c r="B46" s="34"/>
      <c r="C46" s="34"/>
      <c r="D46" s="34"/>
      <c r="E46" s="34"/>
      <c r="F46" s="39"/>
      <c r="G46" s="34"/>
      <c r="H46" s="34"/>
      <c r="I46" s="34"/>
      <c r="J46" s="34"/>
      <c r="K46" s="34"/>
      <c r="L46" s="34"/>
      <c r="M46" s="34"/>
      <c r="N46" s="34"/>
      <c r="O46" s="39"/>
      <c r="P46" s="39"/>
      <c r="Q46" s="68" t="s">
        <v>262</v>
      </c>
      <c r="R46" s="69" t="s">
        <v>263</v>
      </c>
      <c r="S46" s="41">
        <v>10721.4</v>
      </c>
      <c r="T46" s="42">
        <v>10721.4</v>
      </c>
      <c r="U46" s="42">
        <f t="shared" si="0"/>
        <v>100</v>
      </c>
    </row>
    <row r="47" spans="1:21" ht="47.25" customHeight="1">
      <c r="A47" s="34" t="s">
        <v>296</v>
      </c>
      <c r="B47" s="34"/>
      <c r="C47" s="34"/>
      <c r="D47" s="34"/>
      <c r="E47" s="34"/>
      <c r="F47" s="39"/>
      <c r="G47" s="34"/>
      <c r="H47" s="34"/>
      <c r="I47" s="34"/>
      <c r="J47" s="34"/>
      <c r="K47" s="34"/>
      <c r="L47" s="34"/>
      <c r="M47" s="34"/>
      <c r="N47" s="34"/>
      <c r="O47" s="39"/>
      <c r="P47" s="39"/>
      <c r="Q47" s="68" t="s">
        <v>261</v>
      </c>
      <c r="R47" s="69" t="s">
        <v>264</v>
      </c>
      <c r="S47" s="41">
        <v>36.6</v>
      </c>
      <c r="T47" s="42">
        <v>37.4</v>
      </c>
      <c r="U47" s="42">
        <f t="shared" si="0"/>
        <v>102.18579234972678</v>
      </c>
    </row>
    <row r="48" spans="1:21" ht="51" customHeight="1">
      <c r="A48" s="34" t="s">
        <v>297</v>
      </c>
      <c r="B48" s="34"/>
      <c r="C48" s="34"/>
      <c r="D48" s="34"/>
      <c r="E48" s="34"/>
      <c r="F48" s="39"/>
      <c r="G48" s="34"/>
      <c r="H48" s="34"/>
      <c r="I48" s="34"/>
      <c r="J48" s="34"/>
      <c r="K48" s="34"/>
      <c r="L48" s="34"/>
      <c r="M48" s="34"/>
      <c r="N48" s="34"/>
      <c r="O48" s="39"/>
      <c r="P48" s="39"/>
      <c r="Q48" s="34" t="s">
        <v>195</v>
      </c>
      <c r="R48" s="40" t="s">
        <v>194</v>
      </c>
      <c r="S48" s="41">
        <v>-20</v>
      </c>
      <c r="T48" s="42">
        <v>-20.9</v>
      </c>
      <c r="U48" s="42">
        <f t="shared" si="0"/>
        <v>104.5</v>
      </c>
    </row>
    <row r="49" spans="1:21" ht="15" customHeight="1">
      <c r="A49" s="34" t="s">
        <v>298</v>
      </c>
      <c r="B49" s="34"/>
      <c r="C49" s="34"/>
      <c r="D49" s="34"/>
      <c r="E49" s="34"/>
      <c r="F49" s="39"/>
      <c r="G49" s="34"/>
      <c r="H49" s="34"/>
      <c r="I49" s="34"/>
      <c r="J49" s="34"/>
      <c r="K49" s="34"/>
      <c r="L49" s="34"/>
      <c r="M49" s="34"/>
      <c r="N49" s="34"/>
      <c r="O49" s="39"/>
      <c r="P49" s="39"/>
      <c r="Q49" s="68" t="s">
        <v>202</v>
      </c>
      <c r="R49" s="69" t="s">
        <v>203</v>
      </c>
      <c r="S49" s="41">
        <v>1777.3</v>
      </c>
      <c r="T49" s="42">
        <v>1815.7</v>
      </c>
      <c r="U49" s="42">
        <f t="shared" si="0"/>
        <v>102.16058065605131</v>
      </c>
    </row>
    <row r="50" spans="1:21" ht="15" customHeight="1">
      <c r="A50" s="34" t="s">
        <v>299</v>
      </c>
      <c r="B50" s="34"/>
      <c r="C50" s="34"/>
      <c r="D50" s="34"/>
      <c r="E50" s="34"/>
      <c r="F50" s="39"/>
      <c r="G50" s="34"/>
      <c r="H50" s="34"/>
      <c r="I50" s="34"/>
      <c r="J50" s="34"/>
      <c r="K50" s="34"/>
      <c r="L50" s="34"/>
      <c r="M50" s="34"/>
      <c r="N50" s="34"/>
      <c r="O50" s="39"/>
      <c r="P50" s="39"/>
      <c r="Q50" s="68" t="s">
        <v>265</v>
      </c>
      <c r="R50" s="69" t="s">
        <v>266</v>
      </c>
      <c r="S50" s="41">
        <f>SUM(S51:S53)</f>
        <v>4.4</v>
      </c>
      <c r="T50" s="41">
        <f>SUM(T51:T53)</f>
        <v>6.699999999999999</v>
      </c>
      <c r="U50" s="42">
        <f t="shared" si="0"/>
        <v>152.27272727272725</v>
      </c>
    </row>
    <row r="51" spans="1:21" ht="27" customHeight="1">
      <c r="A51" s="34" t="s">
        <v>300</v>
      </c>
      <c r="B51" s="34"/>
      <c r="C51" s="34"/>
      <c r="D51" s="34"/>
      <c r="E51" s="34"/>
      <c r="F51" s="39"/>
      <c r="G51" s="34"/>
      <c r="H51" s="34"/>
      <c r="I51" s="34"/>
      <c r="J51" s="34"/>
      <c r="K51" s="34"/>
      <c r="L51" s="34"/>
      <c r="M51" s="34"/>
      <c r="N51" s="34"/>
      <c r="O51" s="39"/>
      <c r="P51" s="39"/>
      <c r="Q51" s="68" t="s">
        <v>349</v>
      </c>
      <c r="R51" s="69" t="s">
        <v>350</v>
      </c>
      <c r="S51" s="41" t="s">
        <v>348</v>
      </c>
      <c r="T51" s="42">
        <v>2.3</v>
      </c>
      <c r="U51" s="41" t="s">
        <v>348</v>
      </c>
    </row>
    <row r="52" spans="1:21" ht="15" customHeight="1">
      <c r="A52" s="34" t="s">
        <v>301</v>
      </c>
      <c r="B52" s="34"/>
      <c r="C52" s="34"/>
      <c r="D52" s="34"/>
      <c r="E52" s="34"/>
      <c r="F52" s="39"/>
      <c r="G52" s="34"/>
      <c r="H52" s="34"/>
      <c r="I52" s="34"/>
      <c r="J52" s="34"/>
      <c r="K52" s="34"/>
      <c r="L52" s="34"/>
      <c r="M52" s="34"/>
      <c r="N52" s="34"/>
      <c r="O52" s="39"/>
      <c r="P52" s="39"/>
      <c r="Q52" s="68" t="s">
        <v>268</v>
      </c>
      <c r="R52" s="69" t="s">
        <v>267</v>
      </c>
      <c r="S52" s="41">
        <v>1.9</v>
      </c>
      <c r="T52" s="42">
        <v>1.9</v>
      </c>
      <c r="U52" s="42">
        <f t="shared" si="0"/>
        <v>100</v>
      </c>
    </row>
    <row r="53" spans="1:21" ht="48.75" customHeight="1">
      <c r="A53" s="34" t="s">
        <v>302</v>
      </c>
      <c r="B53" s="34"/>
      <c r="C53" s="34"/>
      <c r="D53" s="34"/>
      <c r="E53" s="34"/>
      <c r="F53" s="39"/>
      <c r="G53" s="34"/>
      <c r="H53" s="34"/>
      <c r="I53" s="34"/>
      <c r="J53" s="34"/>
      <c r="K53" s="34"/>
      <c r="L53" s="34"/>
      <c r="M53" s="34"/>
      <c r="N53" s="34"/>
      <c r="O53" s="39"/>
      <c r="P53" s="39"/>
      <c r="Q53" s="68" t="s">
        <v>269</v>
      </c>
      <c r="R53" s="69" t="s">
        <v>270</v>
      </c>
      <c r="S53" s="41">
        <v>2.5</v>
      </c>
      <c r="T53" s="42">
        <v>2.5</v>
      </c>
      <c r="U53" s="42">
        <f t="shared" si="0"/>
        <v>100</v>
      </c>
    </row>
    <row r="54" spans="1:21" ht="15.75" customHeight="1">
      <c r="A54" s="32" t="s">
        <v>303</v>
      </c>
      <c r="B54" s="34"/>
      <c r="C54" s="34"/>
      <c r="D54" s="34"/>
      <c r="E54" s="34"/>
      <c r="F54" s="39"/>
      <c r="G54" s="34"/>
      <c r="H54" s="34"/>
      <c r="I54" s="34"/>
      <c r="J54" s="34"/>
      <c r="K54" s="34"/>
      <c r="L54" s="34"/>
      <c r="M54" s="34"/>
      <c r="N54" s="34"/>
      <c r="O54" s="39"/>
      <c r="P54" s="39"/>
      <c r="Q54" s="32" t="s">
        <v>110</v>
      </c>
      <c r="R54" s="36" t="s">
        <v>144</v>
      </c>
      <c r="S54" s="37">
        <f>SUM(S55+S78+S84+S76)</f>
        <v>833304.2</v>
      </c>
      <c r="T54" s="37">
        <f>SUM(T55+T78+T84+T76)</f>
        <v>832369.5000000001</v>
      </c>
      <c r="U54" s="38">
        <f t="shared" si="0"/>
        <v>99.88783207860948</v>
      </c>
    </row>
    <row r="55" spans="1:21" ht="24">
      <c r="A55" s="32" t="s">
        <v>304</v>
      </c>
      <c r="B55" s="44" t="s">
        <v>54</v>
      </c>
      <c r="C55" s="44" t="s">
        <v>55</v>
      </c>
      <c r="D55" s="44" t="s">
        <v>108</v>
      </c>
      <c r="E55" s="44" t="s">
        <v>109</v>
      </c>
      <c r="F55" s="45"/>
      <c r="G55" s="44" t="s">
        <v>58</v>
      </c>
      <c r="H55" s="44" t="s">
        <v>59</v>
      </c>
      <c r="I55" s="44" t="s">
        <v>60</v>
      </c>
      <c r="J55" s="44" t="s">
        <v>0</v>
      </c>
      <c r="K55" s="44" t="s">
        <v>54</v>
      </c>
      <c r="L55" s="44" t="s">
        <v>61</v>
      </c>
      <c r="M55" s="44" t="s">
        <v>58</v>
      </c>
      <c r="N55" s="44" t="s">
        <v>1</v>
      </c>
      <c r="O55" s="45"/>
      <c r="P55" s="45"/>
      <c r="Q55" s="32" t="s">
        <v>145</v>
      </c>
      <c r="R55" s="36" t="s">
        <v>129</v>
      </c>
      <c r="S55" s="37">
        <f>SUM(S56,S65,S71,S60)</f>
        <v>844017.7</v>
      </c>
      <c r="T55" s="37">
        <f>SUM(T56,T65,T71,T60)</f>
        <v>843082.8</v>
      </c>
      <c r="U55" s="38">
        <f t="shared" si="0"/>
        <v>99.88923218079432</v>
      </c>
    </row>
    <row r="56" spans="1:21" ht="11.25" customHeight="1">
      <c r="A56" s="34" t="s">
        <v>305</v>
      </c>
      <c r="B56" s="29" t="s">
        <v>54</v>
      </c>
      <c r="C56" s="29" t="s">
        <v>55</v>
      </c>
      <c r="D56" s="29" t="s">
        <v>113</v>
      </c>
      <c r="E56" s="29" t="s">
        <v>114</v>
      </c>
      <c r="F56" s="30"/>
      <c r="G56" s="29" t="s">
        <v>11</v>
      </c>
      <c r="H56" s="29" t="s">
        <v>12</v>
      </c>
      <c r="I56" s="29" t="s">
        <v>60</v>
      </c>
      <c r="J56" s="29" t="s">
        <v>0</v>
      </c>
      <c r="K56" s="29" t="s">
        <v>111</v>
      </c>
      <c r="L56" s="29" t="s">
        <v>112</v>
      </c>
      <c r="M56" s="29" t="s">
        <v>58</v>
      </c>
      <c r="N56" s="29" t="s">
        <v>1</v>
      </c>
      <c r="O56" s="30"/>
      <c r="P56" s="30"/>
      <c r="Q56" s="34" t="s">
        <v>178</v>
      </c>
      <c r="R56" s="40" t="s">
        <v>166</v>
      </c>
      <c r="S56" s="41">
        <f>SUM(S57:S59)</f>
        <v>406160.7</v>
      </c>
      <c r="T56" s="41">
        <f>SUM(T57:T59)</f>
        <v>406160.7</v>
      </c>
      <c r="U56" s="42">
        <f t="shared" si="0"/>
        <v>100</v>
      </c>
    </row>
    <row r="57" spans="1:21" ht="24" customHeight="1">
      <c r="A57" s="34" t="s">
        <v>306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4" t="s">
        <v>179</v>
      </c>
      <c r="R57" s="40" t="s">
        <v>193</v>
      </c>
      <c r="S57" s="41">
        <v>232934</v>
      </c>
      <c r="T57" s="41">
        <v>232934</v>
      </c>
      <c r="U57" s="42">
        <f t="shared" si="0"/>
        <v>100</v>
      </c>
    </row>
    <row r="58" spans="1:21" ht="24" customHeight="1">
      <c r="A58" s="34" t="s">
        <v>307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4" t="s">
        <v>187</v>
      </c>
      <c r="R58" s="40" t="s">
        <v>188</v>
      </c>
      <c r="S58" s="41">
        <v>172998</v>
      </c>
      <c r="T58" s="41">
        <v>172998</v>
      </c>
      <c r="U58" s="42">
        <f t="shared" si="0"/>
        <v>100</v>
      </c>
    </row>
    <row r="59" spans="1:21" ht="24" customHeight="1">
      <c r="A59" s="34" t="s">
        <v>308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4" t="s">
        <v>252</v>
      </c>
      <c r="R59" s="40" t="s">
        <v>251</v>
      </c>
      <c r="S59" s="41">
        <v>228.7</v>
      </c>
      <c r="T59" s="41">
        <v>228.7</v>
      </c>
      <c r="U59" s="42">
        <f t="shared" si="0"/>
        <v>100</v>
      </c>
    </row>
    <row r="60" spans="1:21" ht="24" customHeight="1">
      <c r="A60" s="34" t="s">
        <v>309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68" t="s">
        <v>204</v>
      </c>
      <c r="R60" s="69" t="s">
        <v>205</v>
      </c>
      <c r="S60" s="41">
        <f>SUM(S61:S64)</f>
        <v>22789.5</v>
      </c>
      <c r="T60" s="41">
        <f>SUM(T61:T64)</f>
        <v>22774.5</v>
      </c>
      <c r="U60" s="42">
        <f t="shared" si="0"/>
        <v>99.93418021457249</v>
      </c>
    </row>
    <row r="61" spans="1:21" ht="24" customHeight="1">
      <c r="A61" s="34" t="s">
        <v>310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68" t="s">
        <v>221</v>
      </c>
      <c r="R61" s="69" t="s">
        <v>222</v>
      </c>
      <c r="S61" s="41">
        <v>2160.6</v>
      </c>
      <c r="T61" s="41">
        <v>2160.6</v>
      </c>
      <c r="U61" s="42">
        <f t="shared" si="0"/>
        <v>100</v>
      </c>
    </row>
    <row r="62" spans="1:21" ht="24" customHeight="1">
      <c r="A62" s="34" t="s">
        <v>312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68" t="s">
        <v>223</v>
      </c>
      <c r="R62" s="69" t="s">
        <v>354</v>
      </c>
      <c r="S62" s="41">
        <f>SUM(S94)</f>
        <v>2077.3</v>
      </c>
      <c r="T62" s="41">
        <f>SUM(T94)</f>
        <v>2077.3</v>
      </c>
      <c r="U62" s="42">
        <f t="shared" si="0"/>
        <v>100</v>
      </c>
    </row>
    <row r="63" spans="1:21" ht="50.25" customHeight="1">
      <c r="A63" s="34" t="s">
        <v>311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68" t="s">
        <v>249</v>
      </c>
      <c r="R63" s="69" t="s">
        <v>248</v>
      </c>
      <c r="S63" s="41">
        <v>135</v>
      </c>
      <c r="T63" s="41">
        <v>135</v>
      </c>
      <c r="U63" s="42">
        <f t="shared" si="0"/>
        <v>100</v>
      </c>
    </row>
    <row r="64" spans="1:21" ht="12.75" customHeight="1">
      <c r="A64" s="34" t="s">
        <v>313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68" t="s">
        <v>206</v>
      </c>
      <c r="R64" s="69" t="s">
        <v>355</v>
      </c>
      <c r="S64" s="41">
        <f>SUM(S97:S105)</f>
        <v>18416.6</v>
      </c>
      <c r="T64" s="41">
        <f>SUM(T97:T105)</f>
        <v>18401.6</v>
      </c>
      <c r="U64" s="42">
        <f t="shared" si="0"/>
        <v>99.91855174136377</v>
      </c>
    </row>
    <row r="65" spans="1:21" ht="21.75" customHeight="1">
      <c r="A65" s="34" t="s">
        <v>314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4" t="s">
        <v>180</v>
      </c>
      <c r="R65" s="40" t="s">
        <v>167</v>
      </c>
      <c r="S65" s="41">
        <f>SUM(S66:S70)</f>
        <v>333256.5</v>
      </c>
      <c r="T65" s="41">
        <f>SUM(T66:T70)</f>
        <v>333066.3</v>
      </c>
      <c r="U65" s="42">
        <f t="shared" si="0"/>
        <v>99.94292684463768</v>
      </c>
    </row>
    <row r="66" spans="1:21" ht="25.5" customHeight="1">
      <c r="A66" s="34" t="s">
        <v>315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4" t="s">
        <v>181</v>
      </c>
      <c r="R66" s="40" t="s">
        <v>168</v>
      </c>
      <c r="S66" s="41">
        <v>2720.4</v>
      </c>
      <c r="T66" s="41">
        <v>2720.4</v>
      </c>
      <c r="U66" s="42">
        <f t="shared" si="0"/>
        <v>100</v>
      </c>
    </row>
    <row r="67" spans="1:21" ht="24">
      <c r="A67" s="34" t="s">
        <v>316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4" t="s">
        <v>182</v>
      </c>
      <c r="R67" s="40" t="s">
        <v>356</v>
      </c>
      <c r="S67" s="41">
        <f>SUM(S108:S115)</f>
        <v>76831.1</v>
      </c>
      <c r="T67" s="41">
        <f>SUM(T108:T115)</f>
        <v>76808.59999999999</v>
      </c>
      <c r="U67" s="42">
        <f t="shared" si="0"/>
        <v>99.97071498390623</v>
      </c>
    </row>
    <row r="68" spans="1:21" ht="25.5" customHeight="1">
      <c r="A68" s="34" t="s">
        <v>317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4" t="s">
        <v>183</v>
      </c>
      <c r="R68" s="40" t="s">
        <v>130</v>
      </c>
      <c r="S68" s="41">
        <v>5070</v>
      </c>
      <c r="T68" s="41">
        <v>4902.3</v>
      </c>
      <c r="U68" s="42">
        <f t="shared" si="0"/>
        <v>96.6923076923077</v>
      </c>
    </row>
    <row r="69" spans="1:21" ht="37.5" customHeight="1">
      <c r="A69" s="34" t="s">
        <v>318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68" t="s">
        <v>209</v>
      </c>
      <c r="R69" s="69" t="s">
        <v>210</v>
      </c>
      <c r="S69" s="41">
        <v>20.3</v>
      </c>
      <c r="T69" s="41">
        <v>20.3</v>
      </c>
      <c r="U69" s="42">
        <f t="shared" si="0"/>
        <v>100</v>
      </c>
    </row>
    <row r="70" spans="1:21" ht="14.25" customHeight="1">
      <c r="A70" s="34" t="s">
        <v>319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4" t="s">
        <v>184</v>
      </c>
      <c r="R70" s="40" t="s">
        <v>357</v>
      </c>
      <c r="S70" s="41">
        <f>SUM(S118:S119)</f>
        <v>248614.7</v>
      </c>
      <c r="T70" s="41">
        <f>SUM(T118:T119)</f>
        <v>248614.7</v>
      </c>
      <c r="U70" s="42">
        <f t="shared" si="0"/>
        <v>100</v>
      </c>
    </row>
    <row r="71" spans="1:21" ht="12.75" customHeight="1">
      <c r="A71" s="34" t="s">
        <v>320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4" t="s">
        <v>185</v>
      </c>
      <c r="R71" s="40" t="s">
        <v>116</v>
      </c>
      <c r="S71" s="41">
        <f>SUM(S72:S75)</f>
        <v>81811</v>
      </c>
      <c r="T71" s="41">
        <f>SUM(T72:T75)</f>
        <v>81081.3</v>
      </c>
      <c r="U71" s="42">
        <f t="shared" si="0"/>
        <v>99.10806615247338</v>
      </c>
    </row>
    <row r="72" spans="1:21" ht="48.75" customHeight="1">
      <c r="A72" s="34" t="s">
        <v>321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4" t="s">
        <v>186</v>
      </c>
      <c r="R72" s="40" t="s">
        <v>358</v>
      </c>
      <c r="S72" s="41">
        <f>SUM(S122:S123)</f>
        <v>4923.7</v>
      </c>
      <c r="T72" s="41">
        <f>SUM(T122:T123)</f>
        <v>4923.7</v>
      </c>
      <c r="U72" s="42">
        <f t="shared" si="0"/>
        <v>100</v>
      </c>
    </row>
    <row r="73" spans="1:21" ht="48.75" customHeight="1">
      <c r="A73" s="34" t="s">
        <v>322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4" t="s">
        <v>253</v>
      </c>
      <c r="R73" s="40" t="s">
        <v>254</v>
      </c>
      <c r="S73" s="41">
        <v>1193.7</v>
      </c>
      <c r="T73" s="41">
        <v>1158.7</v>
      </c>
      <c r="U73" s="42">
        <f t="shared" si="0"/>
        <v>97.0679400184301</v>
      </c>
    </row>
    <row r="74" spans="1:21" ht="48.75" customHeight="1">
      <c r="A74" s="34" t="s">
        <v>323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4" t="s">
        <v>217</v>
      </c>
      <c r="R74" s="40" t="s">
        <v>218</v>
      </c>
      <c r="S74" s="41">
        <v>12787</v>
      </c>
      <c r="T74" s="41">
        <v>12532.4</v>
      </c>
      <c r="U74" s="42">
        <f t="shared" si="0"/>
        <v>98.00891530460623</v>
      </c>
    </row>
    <row r="75" spans="1:21" ht="27" customHeight="1">
      <c r="A75" s="34" t="s">
        <v>324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4" t="s">
        <v>219</v>
      </c>
      <c r="R75" s="40" t="s">
        <v>359</v>
      </c>
      <c r="S75" s="41">
        <f>SUM(S126:S128)</f>
        <v>62906.6</v>
      </c>
      <c r="T75" s="41">
        <f>SUM(T126:T128)</f>
        <v>62466.5</v>
      </c>
      <c r="U75" s="42">
        <f t="shared" si="0"/>
        <v>99.3003913738781</v>
      </c>
    </row>
    <row r="76" spans="1:21" ht="27" customHeight="1">
      <c r="A76" s="32" t="s">
        <v>325</v>
      </c>
      <c r="B76" s="44"/>
      <c r="C76" s="44"/>
      <c r="D76" s="44"/>
      <c r="E76" s="44"/>
      <c r="F76" s="45"/>
      <c r="G76" s="44"/>
      <c r="H76" s="44"/>
      <c r="I76" s="44"/>
      <c r="J76" s="44"/>
      <c r="K76" s="44"/>
      <c r="L76" s="44"/>
      <c r="M76" s="44"/>
      <c r="N76" s="44"/>
      <c r="O76" s="45"/>
      <c r="P76" s="45"/>
      <c r="Q76" s="32" t="s">
        <v>273</v>
      </c>
      <c r="R76" s="36" t="s">
        <v>277</v>
      </c>
      <c r="S76" s="37">
        <f>SUM(S77)</f>
        <v>6.7</v>
      </c>
      <c r="T76" s="37">
        <f>SUM(T77)</f>
        <v>6.8</v>
      </c>
      <c r="U76" s="38">
        <f t="shared" si="0"/>
        <v>101.49253731343283</v>
      </c>
    </row>
    <row r="77" spans="1:21" ht="27" customHeight="1">
      <c r="A77" s="34" t="s">
        <v>326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4" t="s">
        <v>272</v>
      </c>
      <c r="R77" s="40" t="s">
        <v>271</v>
      </c>
      <c r="S77" s="41">
        <v>6.7</v>
      </c>
      <c r="T77" s="41">
        <v>6.8</v>
      </c>
      <c r="U77" s="42">
        <f aca="true" t="shared" si="1" ref="U77:U89">T77/S77*100</f>
        <v>101.49253731343283</v>
      </c>
    </row>
    <row r="78" spans="1:21" ht="63" customHeight="1">
      <c r="A78" s="32" t="s">
        <v>327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86" t="s">
        <v>228</v>
      </c>
      <c r="R78" s="87" t="s">
        <v>229</v>
      </c>
      <c r="S78" s="88">
        <f>SUM(S79:S83)</f>
        <v>819.5</v>
      </c>
      <c r="T78" s="88">
        <f>SUM(T79:T83)</f>
        <v>819.6</v>
      </c>
      <c r="U78" s="38">
        <f t="shared" si="1"/>
        <v>100.01220256253814</v>
      </c>
    </row>
    <row r="79" spans="1:21" ht="29.25" customHeight="1">
      <c r="A79" s="34" t="s">
        <v>328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68" t="s">
        <v>275</v>
      </c>
      <c r="R79" s="92" t="s">
        <v>276</v>
      </c>
      <c r="S79" s="90">
        <v>1.4</v>
      </c>
      <c r="T79" s="91">
        <v>1.5</v>
      </c>
      <c r="U79" s="42">
        <f t="shared" si="1"/>
        <v>107.14285714285714</v>
      </c>
    </row>
    <row r="80" spans="1:21" ht="27.75" customHeight="1">
      <c r="A80" s="34" t="s">
        <v>329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68" t="s">
        <v>274</v>
      </c>
      <c r="R80" s="92" t="s">
        <v>241</v>
      </c>
      <c r="S80" s="90">
        <v>636.3</v>
      </c>
      <c r="T80" s="91">
        <v>636.3</v>
      </c>
      <c r="U80" s="42">
        <f t="shared" si="1"/>
        <v>100</v>
      </c>
    </row>
    <row r="81" spans="1:21" ht="47.25" customHeight="1">
      <c r="A81" s="34" t="s">
        <v>330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68" t="s">
        <v>230</v>
      </c>
      <c r="R81" s="89" t="s">
        <v>231</v>
      </c>
      <c r="S81" s="90">
        <v>147.1</v>
      </c>
      <c r="T81" s="91">
        <v>147.1</v>
      </c>
      <c r="U81" s="42">
        <f t="shared" si="1"/>
        <v>100</v>
      </c>
    </row>
    <row r="82" spans="1:21" ht="47.25" customHeight="1">
      <c r="A82" s="34" t="s">
        <v>331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68" t="s">
        <v>240</v>
      </c>
      <c r="R82" s="89" t="s">
        <v>239</v>
      </c>
      <c r="S82" s="90">
        <v>18.6</v>
      </c>
      <c r="T82" s="91">
        <v>18.6</v>
      </c>
      <c r="U82" s="42">
        <f t="shared" si="1"/>
        <v>100</v>
      </c>
    </row>
    <row r="83" spans="1:21" ht="40.5" customHeight="1">
      <c r="A83" s="34" t="s">
        <v>332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68" t="s">
        <v>232</v>
      </c>
      <c r="R83" s="92" t="s">
        <v>233</v>
      </c>
      <c r="S83" s="90">
        <v>16.1</v>
      </c>
      <c r="T83" s="91">
        <v>16.1</v>
      </c>
      <c r="U83" s="42">
        <f t="shared" si="1"/>
        <v>100</v>
      </c>
    </row>
    <row r="84" spans="1:21" ht="42.75" customHeight="1">
      <c r="A84" s="32" t="s">
        <v>333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86" t="s">
        <v>234</v>
      </c>
      <c r="R84" s="93" t="s">
        <v>235</v>
      </c>
      <c r="S84" s="88">
        <f>SUM(S85:S88)</f>
        <v>-11539.699999999999</v>
      </c>
      <c r="T84" s="88">
        <f>SUM(T85:T88)</f>
        <v>-11539.699999999999</v>
      </c>
      <c r="U84" s="38">
        <f t="shared" si="1"/>
        <v>100</v>
      </c>
    </row>
    <row r="85" spans="1:21" ht="45.75" customHeight="1">
      <c r="A85" s="34" t="s">
        <v>334</v>
      </c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30"/>
      <c r="P85" s="30"/>
      <c r="Q85" s="68" t="s">
        <v>236</v>
      </c>
      <c r="R85" s="89" t="s">
        <v>237</v>
      </c>
      <c r="S85" s="90">
        <v>-147.1</v>
      </c>
      <c r="T85" s="91">
        <v>-147.1</v>
      </c>
      <c r="U85" s="42">
        <f t="shared" si="1"/>
        <v>100</v>
      </c>
    </row>
    <row r="86" spans="1:21" ht="48" customHeight="1">
      <c r="A86" s="34" t="s">
        <v>335</v>
      </c>
      <c r="B86" s="29"/>
      <c r="C86" s="29"/>
      <c r="D86" s="29"/>
      <c r="E86" s="29"/>
      <c r="F86" s="30"/>
      <c r="G86" s="29"/>
      <c r="H86" s="29"/>
      <c r="I86" s="29"/>
      <c r="J86" s="29"/>
      <c r="K86" s="29"/>
      <c r="L86" s="29"/>
      <c r="M86" s="29"/>
      <c r="N86" s="29"/>
      <c r="O86" s="30"/>
      <c r="P86" s="30"/>
      <c r="Q86" s="68" t="s">
        <v>243</v>
      </c>
      <c r="R86" s="89" t="s">
        <v>242</v>
      </c>
      <c r="S86" s="90">
        <v>-18.6</v>
      </c>
      <c r="T86" s="91">
        <v>-18.6</v>
      </c>
      <c r="U86" s="42">
        <f t="shared" si="1"/>
        <v>100</v>
      </c>
    </row>
    <row r="87" spans="1:21" ht="53.25" customHeight="1">
      <c r="A87" s="34" t="s">
        <v>336</v>
      </c>
      <c r="B87" s="29"/>
      <c r="C87" s="29"/>
      <c r="D87" s="29"/>
      <c r="E87" s="29"/>
      <c r="F87" s="30"/>
      <c r="G87" s="29"/>
      <c r="H87" s="29"/>
      <c r="I87" s="29"/>
      <c r="J87" s="29"/>
      <c r="K87" s="29"/>
      <c r="L87" s="29"/>
      <c r="M87" s="29"/>
      <c r="N87" s="29"/>
      <c r="O87" s="30"/>
      <c r="P87" s="30"/>
      <c r="Q87" s="68" t="s">
        <v>244</v>
      </c>
      <c r="R87" s="89" t="s">
        <v>238</v>
      </c>
      <c r="S87" s="90">
        <v>-1910.1</v>
      </c>
      <c r="T87" s="91">
        <v>-1910.1</v>
      </c>
      <c r="U87" s="42">
        <f t="shared" si="1"/>
        <v>100</v>
      </c>
    </row>
    <row r="88" spans="1:21" ht="39.75" customHeight="1">
      <c r="A88" s="34" t="s">
        <v>337</v>
      </c>
      <c r="B88" s="29"/>
      <c r="C88" s="29"/>
      <c r="D88" s="29"/>
      <c r="E88" s="29"/>
      <c r="F88" s="30"/>
      <c r="G88" s="29"/>
      <c r="H88" s="29"/>
      <c r="I88" s="29"/>
      <c r="J88" s="29"/>
      <c r="K88" s="29"/>
      <c r="L88" s="29"/>
      <c r="M88" s="29"/>
      <c r="N88" s="29"/>
      <c r="O88" s="30"/>
      <c r="P88" s="30"/>
      <c r="Q88" s="68" t="s">
        <v>246</v>
      </c>
      <c r="R88" s="89" t="s">
        <v>245</v>
      </c>
      <c r="S88" s="90">
        <v>-9463.9</v>
      </c>
      <c r="T88" s="91">
        <v>-9463.9</v>
      </c>
      <c r="U88" s="42">
        <f t="shared" si="1"/>
        <v>100</v>
      </c>
    </row>
    <row r="89" spans="1:21" ht="12.75">
      <c r="A89" s="34" t="s">
        <v>338</v>
      </c>
      <c r="B89" s="44" t="s">
        <v>54</v>
      </c>
      <c r="C89" s="44" t="s">
        <v>55</v>
      </c>
      <c r="D89" s="44" t="s">
        <v>104</v>
      </c>
      <c r="E89" s="44" t="s">
        <v>59</v>
      </c>
      <c r="F89" s="45"/>
      <c r="G89" s="44" t="s">
        <v>58</v>
      </c>
      <c r="H89" s="44" t="s">
        <v>59</v>
      </c>
      <c r="I89" s="44" t="s">
        <v>60</v>
      </c>
      <c r="J89" s="44" t="s">
        <v>0</v>
      </c>
      <c r="K89" s="44" t="s">
        <v>54</v>
      </c>
      <c r="L89" s="44" t="s">
        <v>61</v>
      </c>
      <c r="M89" s="44" t="s">
        <v>58</v>
      </c>
      <c r="N89" s="44" t="s">
        <v>1</v>
      </c>
      <c r="O89" s="45"/>
      <c r="P89" s="45"/>
      <c r="Q89" s="44" t="s">
        <v>22</v>
      </c>
      <c r="R89" s="36" t="s">
        <v>123</v>
      </c>
      <c r="S89" s="37">
        <f>SUM(S54,S13,)</f>
        <v>1106494.2</v>
      </c>
      <c r="T89" s="37">
        <f>SUM(T54,T13,)</f>
        <v>1107653.3</v>
      </c>
      <c r="U89" s="38">
        <f t="shared" si="1"/>
        <v>100.10475427706716</v>
      </c>
    </row>
    <row r="90" spans="1:21" ht="12.75">
      <c r="A90" s="61"/>
      <c r="B90" s="62"/>
      <c r="C90" s="62"/>
      <c r="D90" s="62"/>
      <c r="E90" s="62"/>
      <c r="F90" s="63"/>
      <c r="G90" s="62"/>
      <c r="H90" s="62"/>
      <c r="I90" s="62"/>
      <c r="J90" s="62"/>
      <c r="K90" s="62"/>
      <c r="L90" s="62"/>
      <c r="M90" s="62"/>
      <c r="N90" s="62"/>
      <c r="O90" s="63"/>
      <c r="P90" s="63"/>
      <c r="Q90" s="62"/>
      <c r="R90" s="64"/>
      <c r="S90" s="65"/>
      <c r="T90" s="66"/>
      <c r="U90" s="66"/>
    </row>
    <row r="91" spans="1:21" ht="12" customHeight="1">
      <c r="A91" s="73"/>
      <c r="B91" s="74"/>
      <c r="C91" s="74"/>
      <c r="D91" s="74"/>
      <c r="E91" s="74"/>
      <c r="F91" s="75"/>
      <c r="G91" s="74"/>
      <c r="H91" s="74"/>
      <c r="I91" s="74"/>
      <c r="J91" s="74"/>
      <c r="K91" s="74"/>
      <c r="L91" s="74"/>
      <c r="M91" s="74"/>
      <c r="N91" s="74"/>
      <c r="O91" s="75"/>
      <c r="P91" s="75"/>
      <c r="Q91" s="77"/>
      <c r="R91" s="77"/>
      <c r="S91" s="78"/>
      <c r="T91" s="79"/>
      <c r="U91" s="79"/>
    </row>
    <row r="92" spans="1:21" ht="12.75">
      <c r="A92" s="46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8"/>
      <c r="P92" s="48"/>
      <c r="Q92" s="80"/>
      <c r="R92" s="80"/>
      <c r="S92" s="81"/>
      <c r="T92" s="81"/>
      <c r="U92" s="81"/>
    </row>
    <row r="93" spans="1:21" ht="12.75">
      <c r="A93" s="70" t="s">
        <v>351</v>
      </c>
      <c r="B93" s="71"/>
      <c r="C93" s="71"/>
      <c r="D93" s="71"/>
      <c r="E93" s="71"/>
      <c r="F93" s="72"/>
      <c r="G93" s="71"/>
      <c r="H93" s="71"/>
      <c r="I93" s="71"/>
      <c r="J93" s="71"/>
      <c r="K93" s="71"/>
      <c r="L93" s="71"/>
      <c r="M93" s="71"/>
      <c r="N93" s="71"/>
      <c r="O93" s="72"/>
      <c r="P93" s="72"/>
      <c r="Q93" s="77" t="s">
        <v>126</v>
      </c>
      <c r="R93" s="83"/>
      <c r="S93" s="84"/>
      <c r="T93" s="85"/>
      <c r="U93" s="85"/>
    </row>
    <row r="94" spans="1:21" ht="27.75" customHeight="1">
      <c r="A94" s="73"/>
      <c r="B94" s="74"/>
      <c r="C94" s="74"/>
      <c r="D94" s="74"/>
      <c r="E94" s="74"/>
      <c r="F94" s="75"/>
      <c r="G94" s="74"/>
      <c r="H94" s="74"/>
      <c r="I94" s="74"/>
      <c r="J94" s="74"/>
      <c r="K94" s="74"/>
      <c r="L94" s="74"/>
      <c r="M94" s="74"/>
      <c r="N94" s="74"/>
      <c r="O94" s="75"/>
      <c r="P94" s="75"/>
      <c r="Q94" s="94" t="s">
        <v>224</v>
      </c>
      <c r="R94" s="94"/>
      <c r="S94" s="82">
        <v>2077.3</v>
      </c>
      <c r="T94" s="76">
        <v>2077.3</v>
      </c>
      <c r="U94" s="76">
        <f>T94/S94*100</f>
        <v>100</v>
      </c>
    </row>
    <row r="95" spans="1:21" ht="12.75">
      <c r="A95" s="46"/>
      <c r="B95" s="47"/>
      <c r="C95" s="47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8"/>
      <c r="P95" s="48"/>
      <c r="Q95" s="50"/>
      <c r="R95" s="57"/>
      <c r="S95" s="49"/>
      <c r="T95" s="56"/>
      <c r="U95" s="56"/>
    </row>
    <row r="96" spans="1:21" ht="12.75">
      <c r="A96" s="46" t="s">
        <v>352</v>
      </c>
      <c r="B96" s="47"/>
      <c r="C96" s="47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8"/>
      <c r="P96" s="48"/>
      <c r="Q96" s="50" t="s">
        <v>126</v>
      </c>
      <c r="R96" s="57"/>
      <c r="S96" s="49"/>
      <c r="T96" s="56"/>
      <c r="U96" s="56"/>
    </row>
    <row r="97" spans="1:21" ht="26.25" customHeight="1">
      <c r="A97" s="58"/>
      <c r="B97" s="47"/>
      <c r="C97" s="47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8"/>
      <c r="P97" s="48"/>
      <c r="Q97" s="95" t="s">
        <v>207</v>
      </c>
      <c r="R97" s="95"/>
      <c r="S97" s="52">
        <v>8250</v>
      </c>
      <c r="T97" s="53">
        <v>8250</v>
      </c>
      <c r="U97" s="53">
        <f>T97/S97*100</f>
        <v>100</v>
      </c>
    </row>
    <row r="98" spans="1:21" ht="27" customHeight="1">
      <c r="A98" s="46"/>
      <c r="B98" s="47"/>
      <c r="C98" s="47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8"/>
      <c r="P98" s="48"/>
      <c r="Q98" s="95" t="s">
        <v>208</v>
      </c>
      <c r="R98" s="95"/>
      <c r="S98" s="52">
        <v>5180.8</v>
      </c>
      <c r="T98" s="53">
        <v>5180.8</v>
      </c>
      <c r="U98" s="53">
        <f aca="true" t="shared" si="2" ref="U98:U105">T98/S98*100</f>
        <v>100</v>
      </c>
    </row>
    <row r="99" spans="1:21" ht="27" customHeight="1">
      <c r="A99" s="46"/>
      <c r="B99" s="47"/>
      <c r="C99" s="47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8"/>
      <c r="P99" s="48"/>
      <c r="Q99" s="95" t="s">
        <v>211</v>
      </c>
      <c r="R99" s="95"/>
      <c r="S99" s="52">
        <v>2316.5</v>
      </c>
      <c r="T99" s="53">
        <v>2316.5</v>
      </c>
      <c r="U99" s="53">
        <f t="shared" si="2"/>
        <v>100</v>
      </c>
    </row>
    <row r="100" spans="1:21" ht="14.25" customHeight="1">
      <c r="A100" s="46"/>
      <c r="B100" s="47"/>
      <c r="C100" s="47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8"/>
      <c r="P100" s="48"/>
      <c r="Q100" s="95" t="s">
        <v>212</v>
      </c>
      <c r="R100" s="95"/>
      <c r="S100" s="52">
        <v>139.8</v>
      </c>
      <c r="T100" s="53">
        <v>139.8</v>
      </c>
      <c r="U100" s="53">
        <f t="shared" si="2"/>
        <v>100</v>
      </c>
    </row>
    <row r="101" spans="1:21" ht="14.25" customHeight="1">
      <c r="A101" s="46"/>
      <c r="B101" s="47"/>
      <c r="C101" s="47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8"/>
      <c r="P101" s="48"/>
      <c r="Q101" s="95" t="s">
        <v>213</v>
      </c>
      <c r="R101" s="95"/>
      <c r="S101" s="52">
        <v>18.5</v>
      </c>
      <c r="T101" s="53">
        <v>18.5</v>
      </c>
      <c r="U101" s="53">
        <f t="shared" si="2"/>
        <v>100</v>
      </c>
    </row>
    <row r="102" spans="1:21" ht="25.5" customHeight="1">
      <c r="A102" s="46"/>
      <c r="B102" s="47"/>
      <c r="C102" s="47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8"/>
      <c r="P102" s="48"/>
      <c r="Q102" s="104" t="s">
        <v>247</v>
      </c>
      <c r="R102" s="104"/>
      <c r="S102" s="52">
        <v>123.9</v>
      </c>
      <c r="T102" s="53">
        <v>123.9</v>
      </c>
      <c r="U102" s="53">
        <f t="shared" si="2"/>
        <v>100</v>
      </c>
    </row>
    <row r="103" spans="1:21" ht="14.25" customHeight="1">
      <c r="A103" s="46"/>
      <c r="B103" s="47"/>
      <c r="C103" s="47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8"/>
      <c r="P103" s="48"/>
      <c r="Q103" s="95" t="s">
        <v>225</v>
      </c>
      <c r="R103" s="95"/>
      <c r="S103" s="52">
        <v>2108.7</v>
      </c>
      <c r="T103" s="53">
        <v>2108.7</v>
      </c>
      <c r="U103" s="53">
        <f t="shared" si="2"/>
        <v>100</v>
      </c>
    </row>
    <row r="104" spans="1:21" ht="27" customHeight="1">
      <c r="A104" s="46"/>
      <c r="B104" s="47"/>
      <c r="C104" s="47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8"/>
      <c r="P104" s="48"/>
      <c r="Q104" s="95" t="s">
        <v>226</v>
      </c>
      <c r="R104" s="95"/>
      <c r="S104" s="52">
        <v>263.4</v>
      </c>
      <c r="T104" s="53">
        <v>263.4</v>
      </c>
      <c r="U104" s="53">
        <f t="shared" si="2"/>
        <v>100</v>
      </c>
    </row>
    <row r="105" spans="1:21" ht="39" customHeight="1">
      <c r="A105" s="46"/>
      <c r="B105" s="47"/>
      <c r="C105" s="47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8"/>
      <c r="P105" s="48"/>
      <c r="Q105" s="95" t="s">
        <v>340</v>
      </c>
      <c r="R105" s="95"/>
      <c r="S105" s="52">
        <v>15</v>
      </c>
      <c r="T105" s="53">
        <v>0</v>
      </c>
      <c r="U105" s="53">
        <f t="shared" si="2"/>
        <v>0</v>
      </c>
    </row>
    <row r="106" spans="1:21" ht="12.75">
      <c r="A106" s="46"/>
      <c r="B106" s="47"/>
      <c r="C106" s="47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8"/>
      <c r="P106" s="48"/>
      <c r="Q106" s="51"/>
      <c r="R106" s="55"/>
      <c r="S106" s="49"/>
      <c r="T106" s="56"/>
      <c r="U106" s="56"/>
    </row>
    <row r="107" spans="1:21" ht="12.75">
      <c r="A107" s="46" t="s">
        <v>215</v>
      </c>
      <c r="B107" s="47"/>
      <c r="C107" s="47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8"/>
      <c r="P107" s="48"/>
      <c r="Q107" s="50" t="s">
        <v>126</v>
      </c>
      <c r="R107" s="57"/>
      <c r="S107" s="49"/>
      <c r="T107" s="56"/>
      <c r="U107" s="56"/>
    </row>
    <row r="108" spans="1:21" ht="24.75" customHeight="1">
      <c r="A108" s="58"/>
      <c r="B108" s="47"/>
      <c r="C108" s="47"/>
      <c r="D108" s="47"/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8"/>
      <c r="P108" s="48"/>
      <c r="Q108" s="95" t="s">
        <v>148</v>
      </c>
      <c r="R108" s="95"/>
      <c r="S108" s="52">
        <v>115.2</v>
      </c>
      <c r="T108" s="53">
        <v>115.2</v>
      </c>
      <c r="U108" s="53">
        <f>T108/S108*100</f>
        <v>100</v>
      </c>
    </row>
    <row r="109" spans="1:21" ht="35.25" customHeight="1">
      <c r="A109" s="46"/>
      <c r="B109" s="47"/>
      <c r="C109" s="47"/>
      <c r="D109" s="47"/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8"/>
      <c r="P109" s="48"/>
      <c r="Q109" s="95" t="s">
        <v>131</v>
      </c>
      <c r="R109" s="95"/>
      <c r="S109" s="52">
        <v>226</v>
      </c>
      <c r="T109" s="54">
        <v>226</v>
      </c>
      <c r="U109" s="53">
        <f aca="true" t="shared" si="3" ref="U109:U115">T109/S109*100</f>
        <v>100</v>
      </c>
    </row>
    <row r="110" spans="1:21" ht="24" customHeight="1">
      <c r="A110" s="46"/>
      <c r="B110" s="47"/>
      <c r="C110" s="47"/>
      <c r="D110" s="47"/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8"/>
      <c r="P110" s="48"/>
      <c r="Q110" s="103" t="s">
        <v>149</v>
      </c>
      <c r="R110" s="95"/>
      <c r="S110" s="52">
        <v>67880.3</v>
      </c>
      <c r="T110" s="54">
        <v>67880</v>
      </c>
      <c r="U110" s="53">
        <f t="shared" si="3"/>
        <v>99.99955804555961</v>
      </c>
    </row>
    <row r="111" spans="1:21" ht="34.5" customHeight="1">
      <c r="A111" s="46"/>
      <c r="B111" s="47"/>
      <c r="C111" s="47"/>
      <c r="D111" s="47"/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8"/>
      <c r="P111" s="48"/>
      <c r="Q111" s="103" t="s">
        <v>150</v>
      </c>
      <c r="R111" s="95"/>
      <c r="S111" s="52">
        <v>0.2</v>
      </c>
      <c r="T111" s="54">
        <v>0.2</v>
      </c>
      <c r="U111" s="53">
        <f t="shared" si="3"/>
        <v>100</v>
      </c>
    </row>
    <row r="112" spans="1:21" ht="24" customHeight="1">
      <c r="A112" s="58"/>
      <c r="B112" s="47"/>
      <c r="C112" s="47"/>
      <c r="D112" s="47"/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8"/>
      <c r="P112" s="48"/>
      <c r="Q112" s="103" t="s">
        <v>191</v>
      </c>
      <c r="R112" s="95"/>
      <c r="S112" s="52">
        <v>7566</v>
      </c>
      <c r="T112" s="54">
        <v>7566</v>
      </c>
      <c r="U112" s="53">
        <f t="shared" si="3"/>
        <v>100</v>
      </c>
    </row>
    <row r="113" spans="1:21" ht="24" customHeight="1">
      <c r="A113" s="58"/>
      <c r="B113" s="47"/>
      <c r="C113" s="47"/>
      <c r="D113" s="47"/>
      <c r="E113" s="47"/>
      <c r="F113" s="48"/>
      <c r="G113" s="47"/>
      <c r="H113" s="47"/>
      <c r="I113" s="47"/>
      <c r="J113" s="47"/>
      <c r="K113" s="47"/>
      <c r="L113" s="47"/>
      <c r="M113" s="47"/>
      <c r="N113" s="47"/>
      <c r="O113" s="48"/>
      <c r="P113" s="48"/>
      <c r="Q113" s="103" t="s">
        <v>192</v>
      </c>
      <c r="R113" s="95"/>
      <c r="S113" s="52">
        <v>340.5</v>
      </c>
      <c r="T113" s="54">
        <v>321.2</v>
      </c>
      <c r="U113" s="53">
        <f t="shared" si="3"/>
        <v>94.33186490455212</v>
      </c>
    </row>
    <row r="114" spans="1:21" ht="47.25" customHeight="1">
      <c r="A114" s="58"/>
      <c r="B114" s="47"/>
      <c r="C114" s="47"/>
      <c r="D114" s="47"/>
      <c r="E114" s="47"/>
      <c r="F114" s="48"/>
      <c r="G114" s="47"/>
      <c r="H114" s="47"/>
      <c r="I114" s="47"/>
      <c r="J114" s="47"/>
      <c r="K114" s="47"/>
      <c r="L114" s="47"/>
      <c r="M114" s="47"/>
      <c r="N114" s="47"/>
      <c r="O114" s="48"/>
      <c r="P114" s="48"/>
      <c r="Q114" s="105" t="s">
        <v>176</v>
      </c>
      <c r="R114" s="106"/>
      <c r="S114" s="52">
        <v>601.1</v>
      </c>
      <c r="T114" s="54">
        <v>601.1</v>
      </c>
      <c r="U114" s="53">
        <f t="shared" si="3"/>
        <v>100</v>
      </c>
    </row>
    <row r="115" spans="1:21" ht="28.5" customHeight="1">
      <c r="A115" s="58"/>
      <c r="B115" s="47"/>
      <c r="C115" s="47"/>
      <c r="D115" s="47"/>
      <c r="E115" s="47"/>
      <c r="F115" s="48"/>
      <c r="G115" s="47"/>
      <c r="H115" s="47"/>
      <c r="I115" s="47"/>
      <c r="J115" s="47"/>
      <c r="K115" s="47"/>
      <c r="L115" s="47"/>
      <c r="M115" s="47"/>
      <c r="N115" s="47"/>
      <c r="O115" s="48"/>
      <c r="P115" s="48"/>
      <c r="Q115" s="105" t="s">
        <v>214</v>
      </c>
      <c r="R115" s="106"/>
      <c r="S115" s="52">
        <v>101.8</v>
      </c>
      <c r="T115" s="54">
        <v>98.9</v>
      </c>
      <c r="U115" s="53">
        <f t="shared" si="3"/>
        <v>97.15127701375246</v>
      </c>
    </row>
    <row r="116" spans="1:21" ht="12.75">
      <c r="A116" s="46"/>
      <c r="B116" s="47"/>
      <c r="C116" s="47"/>
      <c r="D116" s="47"/>
      <c r="E116" s="47"/>
      <c r="F116" s="48"/>
      <c r="G116" s="47"/>
      <c r="H116" s="47"/>
      <c r="I116" s="47"/>
      <c r="J116" s="47"/>
      <c r="K116" s="47"/>
      <c r="L116" s="47"/>
      <c r="M116" s="47"/>
      <c r="N116" s="47"/>
      <c r="O116" s="48"/>
      <c r="P116" s="48"/>
      <c r="Q116" s="51"/>
      <c r="R116" s="55"/>
      <c r="S116" s="49"/>
      <c r="T116" s="56"/>
      <c r="U116" s="56"/>
    </row>
    <row r="117" spans="1:21" ht="12.75">
      <c r="A117" s="46" t="s">
        <v>353</v>
      </c>
      <c r="B117" s="47"/>
      <c r="C117" s="47"/>
      <c r="D117" s="47"/>
      <c r="E117" s="47"/>
      <c r="F117" s="48"/>
      <c r="G117" s="47"/>
      <c r="H117" s="47"/>
      <c r="I117" s="47"/>
      <c r="J117" s="47"/>
      <c r="K117" s="47"/>
      <c r="L117" s="47"/>
      <c r="M117" s="47"/>
      <c r="N117" s="47"/>
      <c r="O117" s="48"/>
      <c r="P117" s="48"/>
      <c r="Q117" s="50" t="s">
        <v>126</v>
      </c>
      <c r="R117" s="55"/>
      <c r="S117" s="49"/>
      <c r="T117" s="56"/>
      <c r="U117" s="56"/>
    </row>
    <row r="118" spans="1:21" ht="48.75" customHeight="1">
      <c r="A118" s="58"/>
      <c r="B118" s="47"/>
      <c r="C118" s="47"/>
      <c r="D118" s="47"/>
      <c r="E118" s="47"/>
      <c r="F118" s="48"/>
      <c r="G118" s="47"/>
      <c r="H118" s="47"/>
      <c r="I118" s="47"/>
      <c r="J118" s="47"/>
      <c r="K118" s="47"/>
      <c r="L118" s="47"/>
      <c r="M118" s="47"/>
      <c r="N118" s="47"/>
      <c r="O118" s="48"/>
      <c r="P118" s="48"/>
      <c r="Q118" s="112" t="s">
        <v>146</v>
      </c>
      <c r="R118" s="112"/>
      <c r="S118" s="52">
        <v>166563.7</v>
      </c>
      <c r="T118" s="53">
        <v>166563.7</v>
      </c>
      <c r="U118" s="53">
        <f>T118/S118*100</f>
        <v>100</v>
      </c>
    </row>
    <row r="119" spans="1:21" ht="27" customHeight="1">
      <c r="A119" s="58"/>
      <c r="B119" s="47"/>
      <c r="C119" s="47"/>
      <c r="D119" s="47"/>
      <c r="E119" s="47"/>
      <c r="F119" s="48"/>
      <c r="G119" s="47"/>
      <c r="H119" s="47"/>
      <c r="I119" s="47"/>
      <c r="J119" s="47"/>
      <c r="K119" s="47"/>
      <c r="L119" s="47"/>
      <c r="M119" s="47"/>
      <c r="N119" s="47"/>
      <c r="O119" s="48"/>
      <c r="P119" s="48"/>
      <c r="Q119" s="112" t="s">
        <v>177</v>
      </c>
      <c r="R119" s="112"/>
      <c r="S119" s="52">
        <v>82051</v>
      </c>
      <c r="T119" s="54">
        <v>82051</v>
      </c>
      <c r="U119" s="53">
        <f>T119/S119*100</f>
        <v>100</v>
      </c>
    </row>
    <row r="120" spans="1:21" ht="12.75" customHeight="1">
      <c r="A120" s="58"/>
      <c r="B120" s="47"/>
      <c r="C120" s="47"/>
      <c r="D120" s="47"/>
      <c r="E120" s="47"/>
      <c r="F120" s="48"/>
      <c r="G120" s="47"/>
      <c r="H120" s="47"/>
      <c r="I120" s="47"/>
      <c r="J120" s="47"/>
      <c r="K120" s="47"/>
      <c r="L120" s="47"/>
      <c r="M120" s="47"/>
      <c r="N120" s="47"/>
      <c r="O120" s="48"/>
      <c r="P120" s="48"/>
      <c r="Q120" s="57"/>
      <c r="R120" s="57"/>
      <c r="S120" s="59"/>
      <c r="T120" s="56"/>
      <c r="U120" s="56"/>
    </row>
    <row r="121" spans="1:21" ht="13.5" customHeight="1">
      <c r="A121" s="46" t="s">
        <v>216</v>
      </c>
      <c r="B121" s="47"/>
      <c r="C121" s="47"/>
      <c r="D121" s="47"/>
      <c r="E121" s="47"/>
      <c r="F121" s="48"/>
      <c r="G121" s="47"/>
      <c r="H121" s="47"/>
      <c r="I121" s="47"/>
      <c r="J121" s="47"/>
      <c r="K121" s="47"/>
      <c r="L121" s="47"/>
      <c r="M121" s="47"/>
      <c r="N121" s="47"/>
      <c r="O121" s="48"/>
      <c r="P121" s="48"/>
      <c r="Q121" s="50" t="s">
        <v>126</v>
      </c>
      <c r="R121" s="57"/>
      <c r="S121" s="59"/>
      <c r="T121" s="56"/>
      <c r="U121" s="56"/>
    </row>
    <row r="122" spans="1:21" ht="26.25" customHeight="1">
      <c r="A122" s="46"/>
      <c r="B122" s="47"/>
      <c r="C122" s="47"/>
      <c r="D122" s="47"/>
      <c r="E122" s="47"/>
      <c r="F122" s="48"/>
      <c r="G122" s="47"/>
      <c r="H122" s="47"/>
      <c r="I122" s="47"/>
      <c r="J122" s="47"/>
      <c r="K122" s="47"/>
      <c r="L122" s="47"/>
      <c r="M122" s="47"/>
      <c r="N122" s="47"/>
      <c r="O122" s="48"/>
      <c r="P122" s="48"/>
      <c r="Q122" s="95" t="s">
        <v>138</v>
      </c>
      <c r="R122" s="95"/>
      <c r="S122" s="52">
        <v>4346.4</v>
      </c>
      <c r="T122" s="53">
        <v>4346.4</v>
      </c>
      <c r="U122" s="53">
        <f>T122/S122*100</f>
        <v>100</v>
      </c>
    </row>
    <row r="123" spans="1:21" ht="23.25" customHeight="1">
      <c r="A123" s="46"/>
      <c r="B123" s="47"/>
      <c r="C123" s="47"/>
      <c r="D123" s="47"/>
      <c r="E123" s="47"/>
      <c r="F123" s="48"/>
      <c r="G123" s="47"/>
      <c r="H123" s="47"/>
      <c r="I123" s="47"/>
      <c r="J123" s="47"/>
      <c r="K123" s="47"/>
      <c r="L123" s="47"/>
      <c r="M123" s="47"/>
      <c r="N123" s="47"/>
      <c r="O123" s="48"/>
      <c r="P123" s="48"/>
      <c r="Q123" s="103" t="s">
        <v>137</v>
      </c>
      <c r="R123" s="95"/>
      <c r="S123" s="52">
        <v>577.3</v>
      </c>
      <c r="T123" s="54">
        <v>577.3</v>
      </c>
      <c r="U123" s="53">
        <f>T123/S123*100</f>
        <v>100</v>
      </c>
    </row>
    <row r="124" ht="12" customHeight="1"/>
    <row r="125" spans="1:21" ht="12" customHeight="1">
      <c r="A125" s="46" t="s">
        <v>220</v>
      </c>
      <c r="B125" s="47"/>
      <c r="C125" s="47"/>
      <c r="D125" s="47"/>
      <c r="E125" s="47"/>
      <c r="F125" s="48"/>
      <c r="G125" s="47"/>
      <c r="H125" s="47"/>
      <c r="I125" s="47"/>
      <c r="J125" s="47"/>
      <c r="K125" s="47"/>
      <c r="L125" s="47"/>
      <c r="M125" s="47"/>
      <c r="N125" s="47"/>
      <c r="O125" s="48"/>
      <c r="P125" s="48"/>
      <c r="Q125" s="50" t="s">
        <v>126</v>
      </c>
      <c r="R125" s="57"/>
      <c r="S125" s="59"/>
      <c r="T125" s="56"/>
      <c r="U125" s="56"/>
    </row>
    <row r="126" spans="1:21" ht="27" customHeight="1">
      <c r="A126" s="46"/>
      <c r="B126" s="47"/>
      <c r="C126" s="47"/>
      <c r="D126" s="47"/>
      <c r="E126" s="47"/>
      <c r="F126" s="48"/>
      <c r="G126" s="47"/>
      <c r="H126" s="47"/>
      <c r="I126" s="47"/>
      <c r="J126" s="47"/>
      <c r="K126" s="47"/>
      <c r="L126" s="47"/>
      <c r="M126" s="47"/>
      <c r="N126" s="47"/>
      <c r="O126" s="48"/>
      <c r="P126" s="48"/>
      <c r="Q126" s="95" t="s">
        <v>339</v>
      </c>
      <c r="R126" s="95"/>
      <c r="S126" s="52">
        <v>8372.6</v>
      </c>
      <c r="T126" s="53">
        <v>7932.5</v>
      </c>
      <c r="U126" s="53">
        <f>T126/S126*100</f>
        <v>94.74356830614146</v>
      </c>
    </row>
    <row r="127" spans="1:21" ht="27" customHeight="1">
      <c r="A127" s="46"/>
      <c r="B127" s="47"/>
      <c r="C127" s="47"/>
      <c r="D127" s="47"/>
      <c r="E127" s="47"/>
      <c r="F127" s="48"/>
      <c r="G127" s="47"/>
      <c r="H127" s="47"/>
      <c r="I127" s="47"/>
      <c r="J127" s="47"/>
      <c r="K127" s="47"/>
      <c r="L127" s="47"/>
      <c r="M127" s="47"/>
      <c r="N127" s="47"/>
      <c r="O127" s="48"/>
      <c r="P127" s="48"/>
      <c r="Q127" s="95" t="s">
        <v>227</v>
      </c>
      <c r="R127" s="95"/>
      <c r="S127" s="52">
        <v>49638</v>
      </c>
      <c r="T127" s="53">
        <v>49638</v>
      </c>
      <c r="U127" s="53">
        <f>T127/S127*100</f>
        <v>100</v>
      </c>
    </row>
    <row r="128" spans="1:21" ht="48.75" customHeight="1">
      <c r="A128" s="46"/>
      <c r="B128" s="47"/>
      <c r="C128" s="47"/>
      <c r="D128" s="47"/>
      <c r="E128" s="47"/>
      <c r="F128" s="48"/>
      <c r="G128" s="47"/>
      <c r="H128" s="47"/>
      <c r="I128" s="47"/>
      <c r="J128" s="47"/>
      <c r="K128" s="47"/>
      <c r="L128" s="47"/>
      <c r="M128" s="47"/>
      <c r="N128" s="47"/>
      <c r="O128" s="48"/>
      <c r="P128" s="48"/>
      <c r="Q128" s="95" t="s">
        <v>250</v>
      </c>
      <c r="R128" s="95"/>
      <c r="S128" s="52">
        <v>4896</v>
      </c>
      <c r="T128" s="53">
        <v>4896</v>
      </c>
      <c r="U128" s="53">
        <f>T128/S128*100</f>
        <v>100</v>
      </c>
    </row>
  </sheetData>
  <sheetProtection/>
  <mergeCells count="32">
    <mergeCell ref="Q9:Q11"/>
    <mergeCell ref="Q97:R97"/>
    <mergeCell ref="Q110:R110"/>
    <mergeCell ref="Q115:R115"/>
    <mergeCell ref="Q101:R101"/>
    <mergeCell ref="Q103:R103"/>
    <mergeCell ref="Q127:R127"/>
    <mergeCell ref="Q126:R126"/>
    <mergeCell ref="Q123:R123"/>
    <mergeCell ref="Q118:R118"/>
    <mergeCell ref="Q122:R122"/>
    <mergeCell ref="Q119:R119"/>
    <mergeCell ref="Q111:R111"/>
    <mergeCell ref="Q109:R109"/>
    <mergeCell ref="Q98:R98"/>
    <mergeCell ref="Q100:R100"/>
    <mergeCell ref="Q102:R102"/>
    <mergeCell ref="Q128:R128"/>
    <mergeCell ref="Q113:R113"/>
    <mergeCell ref="Q114:R114"/>
    <mergeCell ref="Q108:R108"/>
    <mergeCell ref="Q112:R112"/>
    <mergeCell ref="Q94:R94"/>
    <mergeCell ref="Q104:R104"/>
    <mergeCell ref="R9:R11"/>
    <mergeCell ref="Q105:R105"/>
    <mergeCell ref="A3:U5"/>
    <mergeCell ref="A9:A11"/>
    <mergeCell ref="A7:U7"/>
    <mergeCell ref="T9:U9"/>
    <mergeCell ref="S9:S11"/>
    <mergeCell ref="Q99:R9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2023-03-14T08:10:47Z</cp:lastPrinted>
  <dcterms:created xsi:type="dcterms:W3CDTF">2005-10-01T10:04:25Z</dcterms:created>
  <dcterms:modified xsi:type="dcterms:W3CDTF">2023-05-17T10:49:28Z</dcterms:modified>
  <cp:category/>
  <cp:version/>
  <cp:contentType/>
  <cp:contentStatus/>
</cp:coreProperties>
</file>