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0460" yWindow="0" windowWidth="19440" windowHeight="8430"/>
  </bookViews>
  <sheets>
    <sheet name="Итоги СО_1 полугодие 2026 года" sheetId="2" r:id="rId1"/>
  </sheets>
  <definedNames>
    <definedName name="_xlnm._FilterDatabase" localSheetId="0" hidden="1">'Итоги СО_1 полугодие 2026 года'!$X$3:$X$12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" i="2" l="1"/>
  <c r="W8" i="2"/>
  <c r="W9" i="2"/>
  <c r="V7" i="2" l="1"/>
  <c r="T8" i="2" l="1"/>
  <c r="T6" i="2"/>
  <c r="P8" i="2"/>
  <c r="P6" i="2"/>
  <c r="S7" i="2"/>
  <c r="F7" i="2"/>
  <c r="D7" i="2"/>
  <c r="R7" i="2" l="1"/>
  <c r="T7" i="2" s="1"/>
  <c r="O7" i="2"/>
  <c r="N7" i="2"/>
  <c r="W7" i="2" s="1"/>
  <c r="P7" i="2" l="1"/>
  <c r="E7" i="2"/>
  <c r="X8" i="2" l="1"/>
  <c r="X7" i="2"/>
  <c r="X6" i="2" l="1"/>
  <c r="G7" i="2" l="1"/>
  <c r="L7" i="2"/>
  <c r="M7" i="2" s="1"/>
  <c r="J7" i="2"/>
  <c r="K7" i="2" s="1"/>
  <c r="H7" i="2"/>
  <c r="I7" i="2" s="1"/>
</calcChain>
</file>

<file path=xl/sharedStrings.xml><?xml version="1.0" encoding="utf-8"?>
<sst xmlns="http://schemas.openxmlformats.org/spreadsheetml/2006/main" count="54" uniqueCount="31">
  <si>
    <t>№</t>
  </si>
  <si>
    <t>Наименование муниципального образования</t>
  </si>
  <si>
    <t>Всего голосов</t>
  </si>
  <si>
    <t>из них положи-тельных голосов</t>
  </si>
  <si>
    <t>Результат опроса, %</t>
  </si>
  <si>
    <t>предложения по оценке результатов</t>
  </si>
  <si>
    <t>8.</t>
  </si>
  <si>
    <t>недостаточно данных для корректной оценки</t>
  </si>
  <si>
    <t>9.</t>
  </si>
  <si>
    <t>10.</t>
  </si>
  <si>
    <t>51.</t>
  </si>
  <si>
    <t>нет данных для оценки</t>
  </si>
  <si>
    <t>Удовлетворенность уровнем организации теплоснабжения (снабжения населения топливом)</t>
  </si>
  <si>
    <t>Удовлетворенность уровнем организации водоснабжения (водоотведение)</t>
  </si>
  <si>
    <t>Удовлетворенность уровнем организации электроснабжения</t>
  </si>
  <si>
    <t>Удовлетворенность уровнем организации газоснабжения</t>
  </si>
  <si>
    <t>Количество голосов по всем видам жилищно-коммунальных услуг</t>
  </si>
  <si>
    <t>Количество голосов</t>
  </si>
  <si>
    <t>Численость населения, принявшего участие в опросе</t>
  </si>
  <si>
    <t>Муниципальное образование Баженовское сельское поселение Байкаловского муниципального района Свердловской области</t>
  </si>
  <si>
    <t>Краснополянское сельское поселение Байкаловского муниципального района Свердловской области</t>
  </si>
  <si>
    <t>Байкаловский муниципальный район Свердловской области</t>
  </si>
  <si>
    <t>Байкаловское сельское поселение Байкаловского муниципального района Свердловской области</t>
  </si>
  <si>
    <t>Удовлетворенность качеством автомобильных дорог</t>
  </si>
  <si>
    <t>Удовлетворенность качеством транспортного обслуживания</t>
  </si>
  <si>
    <t>респонденты отсутствуют</t>
  </si>
  <si>
    <t xml:space="preserve"> Численность совершеннолетнего населения (данные на 01.01.2025)</t>
  </si>
  <si>
    <t>% участия в опросах от совершенолетнего населения</t>
  </si>
  <si>
    <t>нет данных</t>
  </si>
  <si>
    <t>X</t>
  </si>
  <si>
    <t>Итоги опросов за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</si>
</sst>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charset val="204"/>
      <scheme val="minor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/>
    <xf numFmtId="1" fontId="2" fillId="0" borderId="0" xfId="0" applyNumberFormat="1" applyFont="1"/>
    <xf numFmtId="3" fontId="0" fillId="0" borderId="0" xfId="0" applyNumberFormat="1"/>
    <xf numFmtId="1" fontId="2" fillId="0" borderId="6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1" fontId="3" fillId="4" borderId="13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Fill="1" applyBorder="1" applyAlignment="1">
      <alignment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 wrapText="1"/>
    </xf>
    <xf numFmtId="1" fontId="0" fillId="0" borderId="0" xfId="0" applyNumberFormat="1" applyFont="1"/>
    <xf numFmtId="1" fontId="2" fillId="0" borderId="31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2" fillId="3" borderId="14" xfId="0" applyNumberFormat="1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/>
    </xf>
    <xf numFmtId="1" fontId="2" fillId="0" borderId="3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1" fontId="2" fillId="2" borderId="34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65" fontId="2" fillId="0" borderId="27" xfId="0" applyNumberFormat="1" applyFont="1" applyFill="1" applyBorder="1" applyAlignment="1">
      <alignment horizontal="center" vertical="center" wrapText="1"/>
    </xf>
    <xf numFmtId="1" fontId="3" fillId="4" borderId="34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" fontId="3" fillId="4" borderId="1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165" fontId="2" fillId="0" borderId="29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3" fontId="3" fillId="0" borderId="34" xfId="0" applyNumberFormat="1" applyFont="1" applyFill="1" applyBorder="1" applyAlignment="1">
      <alignment horizontal="center" vertical="center" wrapText="1"/>
    </xf>
    <xf numFmtId="165" fontId="2" fillId="0" borderId="2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164" fontId="3" fillId="4" borderId="15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0" fillId="0" borderId="0" xfId="0" applyNumberFormat="1" applyFont="1"/>
    <xf numFmtId="1" fontId="3" fillId="0" borderId="2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" fontId="1" fillId="0" borderId="32" xfId="0" applyNumberFormat="1" applyFont="1" applyFill="1" applyBorder="1" applyAlignment="1">
      <alignment horizontal="center" vertical="center"/>
    </xf>
    <xf numFmtId="1" fontId="1" fillId="0" borderId="24" xfId="0" applyNumberFormat="1" applyFont="1" applyFill="1" applyBorder="1" applyAlignment="1">
      <alignment horizontal="center" vertical="center"/>
    </xf>
    <xf numFmtId="1" fontId="1" fillId="0" borderId="33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2"/>
  <sheetViews>
    <sheetView tabSelected="1" topLeftCell="A2" zoomScale="80" zoomScaleNormal="80" workbookViewId="0">
      <selection activeCell="H21" sqref="H21"/>
    </sheetView>
  </sheetViews>
  <sheetFormatPr defaultRowHeight="15" x14ac:dyDescent="0.25"/>
  <cols>
    <col min="1" max="1" width="9.140625" style="16"/>
    <col min="2" max="2" width="4.42578125" style="16" bestFit="1" customWidth="1"/>
    <col min="3" max="3" width="42.5703125" style="16" customWidth="1"/>
    <col min="4" max="4" width="23.85546875" style="16" customWidth="1"/>
    <col min="5" max="5" width="14" style="16" customWidth="1"/>
    <col min="6" max="6" width="12.42578125" style="16" customWidth="1"/>
    <col min="7" max="7" width="13.42578125" style="16" customWidth="1"/>
    <col min="8" max="8" width="13.140625" style="16" customWidth="1"/>
    <col min="9" max="9" width="12.5703125" style="16" customWidth="1"/>
    <col min="10" max="10" width="12.42578125" style="16" customWidth="1"/>
    <col min="11" max="11" width="12" style="16" customWidth="1"/>
    <col min="12" max="12" width="12.28515625" style="16" customWidth="1"/>
    <col min="13" max="13" width="13.5703125" style="16" customWidth="1"/>
    <col min="14" max="14" width="12.7109375" style="16" customWidth="1"/>
    <col min="15" max="15" width="18.42578125" style="16" customWidth="1"/>
    <col min="16" max="16" width="12.7109375" style="16" customWidth="1"/>
    <col min="17" max="17" width="23" style="16" customWidth="1"/>
    <col min="18" max="18" width="14.140625" style="16" customWidth="1"/>
    <col min="19" max="19" width="19.85546875" style="16" customWidth="1"/>
    <col min="20" max="20" width="12" style="78" customWidth="1"/>
    <col min="21" max="21" width="26.28515625" style="16" customWidth="1"/>
    <col min="22" max="22" width="23.42578125" customWidth="1"/>
    <col min="23" max="23" width="16" customWidth="1"/>
    <col min="24" max="24" width="25.5703125" customWidth="1"/>
    <col min="25" max="16384" width="9.140625" style="16"/>
  </cols>
  <sheetData>
    <row r="2" spans="1:24" ht="18.75" x14ac:dyDescent="0.3">
      <c r="C2" s="82" t="s">
        <v>30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24" ht="15.75" thickBot="1" x14ac:dyDescent="0.3">
      <c r="A3" s="4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75"/>
      <c r="U3" s="17"/>
      <c r="V3" s="4"/>
      <c r="W3" s="4"/>
      <c r="X3" s="4"/>
    </row>
    <row r="4" spans="1:24" ht="86.25" customHeight="1" thickBot="1" x14ac:dyDescent="0.3">
      <c r="A4" s="4"/>
      <c r="B4" s="95" t="s">
        <v>0</v>
      </c>
      <c r="C4" s="95" t="s">
        <v>1</v>
      </c>
      <c r="D4" s="85" t="s">
        <v>12</v>
      </c>
      <c r="E4" s="86"/>
      <c r="F4" s="85" t="s">
        <v>12</v>
      </c>
      <c r="G4" s="86"/>
      <c r="H4" s="85" t="s">
        <v>13</v>
      </c>
      <c r="I4" s="86"/>
      <c r="J4" s="85" t="s">
        <v>14</v>
      </c>
      <c r="K4" s="86"/>
      <c r="L4" s="85" t="s">
        <v>15</v>
      </c>
      <c r="M4" s="86"/>
      <c r="N4" s="87" t="s">
        <v>23</v>
      </c>
      <c r="O4" s="88"/>
      <c r="P4" s="88"/>
      <c r="Q4" s="89"/>
      <c r="R4" s="87" t="s">
        <v>24</v>
      </c>
      <c r="S4" s="88"/>
      <c r="T4" s="88"/>
      <c r="U4" s="89"/>
      <c r="V4" s="90" t="s">
        <v>26</v>
      </c>
      <c r="W4" s="90" t="s">
        <v>18</v>
      </c>
      <c r="X4" s="97" t="s">
        <v>27</v>
      </c>
    </row>
    <row r="5" spans="1:24" ht="93.75" customHeight="1" thickBot="1" x14ac:dyDescent="0.3">
      <c r="A5" s="4"/>
      <c r="B5" s="96"/>
      <c r="C5" s="96"/>
      <c r="D5" s="28" t="s">
        <v>16</v>
      </c>
      <c r="E5" s="36" t="s">
        <v>4</v>
      </c>
      <c r="F5" s="30" t="s">
        <v>17</v>
      </c>
      <c r="G5" s="39" t="s">
        <v>4</v>
      </c>
      <c r="H5" s="28" t="s">
        <v>17</v>
      </c>
      <c r="I5" s="29" t="s">
        <v>4</v>
      </c>
      <c r="J5" s="42" t="s">
        <v>17</v>
      </c>
      <c r="K5" s="43" t="s">
        <v>4</v>
      </c>
      <c r="L5" s="28" t="s">
        <v>17</v>
      </c>
      <c r="M5" s="29" t="s">
        <v>4</v>
      </c>
      <c r="N5" s="44" t="s">
        <v>2</v>
      </c>
      <c r="O5" s="32" t="s">
        <v>3</v>
      </c>
      <c r="P5" s="33" t="s">
        <v>4</v>
      </c>
      <c r="Q5" s="45" t="s">
        <v>5</v>
      </c>
      <c r="R5" s="31" t="s">
        <v>2</v>
      </c>
      <c r="S5" s="32" t="s">
        <v>3</v>
      </c>
      <c r="T5" s="76" t="s">
        <v>4</v>
      </c>
      <c r="U5" s="34" t="s">
        <v>5</v>
      </c>
      <c r="V5" s="91"/>
      <c r="W5" s="91"/>
      <c r="X5" s="98"/>
    </row>
    <row r="6" spans="1:24" ht="57.75" thickBot="1" x14ac:dyDescent="0.3">
      <c r="A6" s="4"/>
      <c r="B6" s="20" t="s">
        <v>6</v>
      </c>
      <c r="C6" s="81" t="s">
        <v>19</v>
      </c>
      <c r="D6" s="37">
        <v>14</v>
      </c>
      <c r="E6" s="71">
        <v>85.7</v>
      </c>
      <c r="F6" s="15">
        <v>3</v>
      </c>
      <c r="G6" s="40">
        <v>100</v>
      </c>
      <c r="H6" s="37">
        <v>3</v>
      </c>
      <c r="I6" s="38">
        <v>100</v>
      </c>
      <c r="J6" s="15">
        <v>4</v>
      </c>
      <c r="K6" s="40">
        <v>100</v>
      </c>
      <c r="L6" s="37">
        <v>4</v>
      </c>
      <c r="M6" s="38">
        <v>50</v>
      </c>
      <c r="N6" s="11">
        <v>4</v>
      </c>
      <c r="O6" s="12">
        <v>4</v>
      </c>
      <c r="P6" s="69">
        <f t="shared" ref="P6" si="0">(O6/N6)*100</f>
        <v>100</v>
      </c>
      <c r="Q6" s="46" t="s">
        <v>7</v>
      </c>
      <c r="R6" s="49">
        <v>4</v>
      </c>
      <c r="S6" s="50">
        <v>3</v>
      </c>
      <c r="T6" s="69">
        <f t="shared" ref="T6" si="1">(S6/R6)*100</f>
        <v>75</v>
      </c>
      <c r="U6" s="48" t="s">
        <v>7</v>
      </c>
      <c r="V6" s="3">
        <v>2400</v>
      </c>
      <c r="W6" s="7">
        <f t="shared" ref="W6:W9" si="2">N6</f>
        <v>4</v>
      </c>
      <c r="X6" s="65">
        <f>W6/V6*100</f>
        <v>0.16666666666666669</v>
      </c>
    </row>
    <row r="7" spans="1:24" ht="29.25" thickBot="1" x14ac:dyDescent="0.3">
      <c r="A7" s="4"/>
      <c r="B7" s="21" t="s">
        <v>8</v>
      </c>
      <c r="C7" s="81" t="s">
        <v>21</v>
      </c>
      <c r="D7" s="10">
        <f>D6+D8</f>
        <v>18</v>
      </c>
      <c r="E7" s="57">
        <f>(D6*E6/100+D8*E8/100)/D7*100</f>
        <v>88.87777777777778</v>
      </c>
      <c r="F7" s="47">
        <f>F6+F8+F9</f>
        <v>4</v>
      </c>
      <c r="G7" s="58">
        <f>(F6*G6/100+F8*G8/100+F9*G9/100)/F7*100</f>
        <v>100</v>
      </c>
      <c r="H7" s="10">
        <f>H6+H8+H9</f>
        <v>4</v>
      </c>
      <c r="I7" s="57">
        <f>(H6*I6/100+H8*I8/100+H9*I9/100)/H7*100</f>
        <v>100</v>
      </c>
      <c r="J7" s="47">
        <f>J6+J8+J9</f>
        <v>5</v>
      </c>
      <c r="K7" s="58">
        <f>(J6*K6/100+J8*K8/100+J9*K9/100)/J7*100</f>
        <v>100</v>
      </c>
      <c r="L7" s="10">
        <f>L6+L8+L9</f>
        <v>5</v>
      </c>
      <c r="M7" s="57">
        <f>(L6*M6/100+L8*M8/100+L9*M9/100)/L7*100</f>
        <v>60</v>
      </c>
      <c r="N7" s="10">
        <f>N6+N8</f>
        <v>5</v>
      </c>
      <c r="O7" s="10">
        <f>O6+O8</f>
        <v>5</v>
      </c>
      <c r="P7" s="74">
        <f>O7/N7*100</f>
        <v>100</v>
      </c>
      <c r="Q7" s="59" t="s">
        <v>29</v>
      </c>
      <c r="R7" s="10">
        <f>R6+R8</f>
        <v>5</v>
      </c>
      <c r="S7" s="10">
        <f>S6+S8</f>
        <v>4</v>
      </c>
      <c r="T7" s="74">
        <f>S7/R7*100</f>
        <v>80</v>
      </c>
      <c r="U7" s="51" t="s">
        <v>29</v>
      </c>
      <c r="V7" s="79">
        <f>V6+V8+V9</f>
        <v>11403</v>
      </c>
      <c r="W7" s="7">
        <f t="shared" si="2"/>
        <v>5</v>
      </c>
      <c r="X7" s="80">
        <f>W7/V7*100</f>
        <v>4.3848110146452686E-2</v>
      </c>
    </row>
    <row r="8" spans="1:24" ht="43.5" thickBot="1" x14ac:dyDescent="0.3">
      <c r="A8" s="4"/>
      <c r="B8" s="22" t="s">
        <v>9</v>
      </c>
      <c r="C8" s="81" t="s">
        <v>22</v>
      </c>
      <c r="D8" s="52">
        <v>4</v>
      </c>
      <c r="E8" s="72">
        <v>100</v>
      </c>
      <c r="F8" s="53">
        <v>1</v>
      </c>
      <c r="G8" s="54">
        <v>100</v>
      </c>
      <c r="H8" s="52">
        <v>1</v>
      </c>
      <c r="I8" s="35">
        <v>100</v>
      </c>
      <c r="J8" s="53">
        <v>1</v>
      </c>
      <c r="K8" s="54">
        <v>100</v>
      </c>
      <c r="L8" s="52">
        <v>1</v>
      </c>
      <c r="M8" s="35">
        <v>100</v>
      </c>
      <c r="N8" s="13">
        <v>1</v>
      </c>
      <c r="O8" s="14">
        <v>1</v>
      </c>
      <c r="P8" s="69">
        <f>(O8/N8)*100</f>
        <v>100</v>
      </c>
      <c r="Q8" s="55" t="s">
        <v>7</v>
      </c>
      <c r="R8" s="49">
        <v>1</v>
      </c>
      <c r="S8" s="50">
        <v>1</v>
      </c>
      <c r="T8" s="69">
        <f>(S8/R8)*100</f>
        <v>100</v>
      </c>
      <c r="U8" s="56" t="s">
        <v>7</v>
      </c>
      <c r="V8" s="1">
        <v>6324</v>
      </c>
      <c r="W8" s="7">
        <f t="shared" si="2"/>
        <v>1</v>
      </c>
      <c r="X8" s="8">
        <f>W8/V8*100</f>
        <v>1.5812776723592662E-2</v>
      </c>
    </row>
    <row r="9" spans="1:24" ht="43.5" thickBot="1" x14ac:dyDescent="0.3">
      <c r="A9" s="4"/>
      <c r="B9" s="19" t="s">
        <v>10</v>
      </c>
      <c r="C9" s="81" t="s">
        <v>20</v>
      </c>
      <c r="D9" s="92" t="s">
        <v>25</v>
      </c>
      <c r="E9" s="93"/>
      <c r="F9" s="93"/>
      <c r="G9" s="93"/>
      <c r="H9" s="93"/>
      <c r="I9" s="93"/>
      <c r="J9" s="93"/>
      <c r="K9" s="93"/>
      <c r="L9" s="93"/>
      <c r="M9" s="94"/>
      <c r="N9" s="23" t="s">
        <v>28</v>
      </c>
      <c r="O9" s="18" t="s">
        <v>28</v>
      </c>
      <c r="P9" s="70" t="s">
        <v>28</v>
      </c>
      <c r="Q9" s="46" t="s">
        <v>11</v>
      </c>
      <c r="R9" s="49" t="s">
        <v>28</v>
      </c>
      <c r="S9" s="50" t="s">
        <v>28</v>
      </c>
      <c r="T9" s="69" t="s">
        <v>28</v>
      </c>
      <c r="U9" s="48" t="s">
        <v>11</v>
      </c>
      <c r="V9" s="2">
        <v>2679</v>
      </c>
      <c r="W9" s="7" t="str">
        <f t="shared" si="2"/>
        <v>нет данных</v>
      </c>
      <c r="X9" s="9">
        <v>0</v>
      </c>
    </row>
    <row r="10" spans="1:24" ht="15.75" customHeight="1" thickBot="1" x14ac:dyDescent="0.3">
      <c r="A10" s="4"/>
      <c r="B10" s="83"/>
      <c r="C10" s="84"/>
      <c r="D10" s="24"/>
      <c r="E10" s="73"/>
      <c r="F10" s="60"/>
      <c r="G10" s="41"/>
      <c r="H10" s="24"/>
      <c r="I10" s="25"/>
      <c r="J10" s="60"/>
      <c r="K10" s="41"/>
      <c r="L10" s="24"/>
      <c r="M10" s="25"/>
      <c r="N10" s="60"/>
      <c r="O10" s="60"/>
      <c r="P10" s="26"/>
      <c r="Q10" s="61"/>
      <c r="R10" s="62"/>
      <c r="S10" s="63"/>
      <c r="T10" s="26"/>
      <c r="U10" s="64"/>
      <c r="V10" s="68"/>
      <c r="W10" s="66"/>
      <c r="X10" s="67"/>
    </row>
    <row r="11" spans="1:2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77"/>
      <c r="U11" s="4"/>
      <c r="V11" s="4"/>
      <c r="W11" s="5"/>
      <c r="X11" s="4"/>
    </row>
    <row r="12" spans="1:24" x14ac:dyDescent="0.25">
      <c r="O12" s="27"/>
      <c r="W12" s="6"/>
    </row>
  </sheetData>
  <autoFilter ref="X3:X12"/>
  <mergeCells count="15">
    <mergeCell ref="W4:W5"/>
    <mergeCell ref="X4:X5"/>
    <mergeCell ref="J4:K4"/>
    <mergeCell ref="D4:E4"/>
    <mergeCell ref="V4:V5"/>
    <mergeCell ref="B4:B5"/>
    <mergeCell ref="C4:C5"/>
    <mergeCell ref="F4:G4"/>
    <mergeCell ref="H4:I4"/>
    <mergeCell ref="C2:O2"/>
    <mergeCell ref="B10:C10"/>
    <mergeCell ref="L4:M4"/>
    <mergeCell ref="N4:Q4"/>
    <mergeCell ref="R4:U4"/>
    <mergeCell ref="D9:M9"/>
  </mergeCells>
  <pageMargins left="0.7" right="0.7" top="0.75" bottom="0.75" header="0.3" footer="0.3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 СО_1 полугодие 2026 года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Контобойцева Анна Евгеньевна</dc:creator>
  <cp:lastModifiedBy>Надежда Михална</cp:lastModifiedBy>
  <cp:lastPrinted>2026-07-15T11:58:01Z</cp:lastPrinted>
  <dcterms:created xsi:type="dcterms:W3CDTF">2025-01-21T08:20:46Z</dcterms:created>
  <dcterms:modified xsi:type="dcterms:W3CDTF">2026-08-06T04:45:03Z</dcterms:modified>
</cp:coreProperties>
</file>