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370" yWindow="0" windowWidth="19440" windowHeight="8430"/>
  </bookViews>
  <sheets>
    <sheet name="Итоги СО_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X71" i="1"/>
  <c r="W89" i="1" l="1"/>
  <c r="W85" i="1"/>
  <c r="W73" i="1"/>
  <c r="W69" i="1"/>
  <c r="W12" i="1"/>
  <c r="X4" i="1" l="1"/>
  <c r="Y4" i="1" l="1"/>
  <c r="W98" i="1" l="1"/>
  <c r="X28" i="1"/>
  <c r="X94" i="1"/>
  <c r="X55" i="1"/>
  <c r="X33" i="1"/>
  <c r="X91" i="1"/>
  <c r="X92" i="1"/>
  <c r="X93" i="1"/>
  <c r="X95" i="1"/>
  <c r="X96" i="1"/>
  <c r="X97" i="1"/>
  <c r="X90" i="1"/>
  <c r="X87" i="1"/>
  <c r="X88" i="1"/>
  <c r="X86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9" i="1"/>
  <c r="X30" i="1"/>
  <c r="X31" i="1"/>
  <c r="X32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70" i="1"/>
  <c r="X72" i="1"/>
  <c r="X74" i="1"/>
  <c r="X75" i="1"/>
  <c r="X76" i="1"/>
  <c r="X77" i="1"/>
  <c r="X78" i="1"/>
  <c r="X79" i="1"/>
  <c r="X80" i="1"/>
  <c r="X81" i="1"/>
  <c r="X82" i="1"/>
  <c r="X83" i="1"/>
  <c r="X84" i="1"/>
  <c r="X13" i="1"/>
  <c r="X11" i="1"/>
  <c r="Y11" i="1" s="1"/>
  <c r="X5" i="1"/>
  <c r="X6" i="1"/>
  <c r="X7" i="1"/>
  <c r="Y8" i="1"/>
  <c r="X9" i="1"/>
  <c r="X10" i="1"/>
  <c r="X69" i="1" l="1"/>
  <c r="Y69" i="1" s="1"/>
  <c r="X85" i="1"/>
  <c r="Y85" i="1" s="1"/>
  <c r="X73" i="1"/>
  <c r="Y73" i="1" s="1"/>
  <c r="X89" i="1"/>
  <c r="Y89" i="1" s="1"/>
  <c r="X12" i="1"/>
  <c r="X98" i="1"/>
  <c r="Y98" i="1" s="1"/>
  <c r="Y12" i="1" l="1"/>
  <c r="Y55" i="1"/>
  <c r="Y94" i="1"/>
  <c r="Y13" i="1"/>
  <c r="Y46" i="1"/>
  <c r="Y53" i="1"/>
  <c r="Y54" i="1"/>
  <c r="Y59" i="1"/>
  <c r="Y61" i="1"/>
  <c r="Y63" i="1"/>
  <c r="Y64" i="1"/>
  <c r="Y65" i="1"/>
  <c r="Y71" i="1"/>
  <c r="Y74" i="1"/>
  <c r="Y84" i="1"/>
  <c r="Y86" i="1"/>
  <c r="Y90" i="1"/>
  <c r="Y95" i="1"/>
  <c r="Y80" i="1" l="1"/>
  <c r="Y41" i="1"/>
  <c r="Y29" i="1"/>
  <c r="Y93" i="1"/>
  <c r="Y88" i="1"/>
  <c r="Y83" i="1"/>
  <c r="Y79" i="1"/>
  <c r="Y75" i="1"/>
  <c r="Y70" i="1"/>
  <c r="Y57" i="1"/>
  <c r="Y52" i="1"/>
  <c r="Y48" i="1"/>
  <c r="Y44" i="1"/>
  <c r="Y40" i="1"/>
  <c r="Y36" i="1"/>
  <c r="Y32" i="1"/>
  <c r="Y28" i="1"/>
  <c r="Y24" i="1"/>
  <c r="Y20" i="1"/>
  <c r="Y16" i="1"/>
  <c r="Y7" i="1"/>
  <c r="Y76" i="1"/>
  <c r="Y66" i="1"/>
  <c r="Y58" i="1"/>
  <c r="Y49" i="1"/>
  <c r="Y37" i="1"/>
  <c r="Y25" i="1"/>
  <c r="Y17" i="1"/>
  <c r="Y97" i="1"/>
  <c r="Y92" i="1"/>
  <c r="Y87" i="1"/>
  <c r="Y82" i="1"/>
  <c r="Y78" i="1"/>
  <c r="Y68" i="1"/>
  <c r="Y60" i="1"/>
  <c r="Y56" i="1"/>
  <c r="Y51" i="1"/>
  <c r="Y47" i="1"/>
  <c r="Y43" i="1"/>
  <c r="Y39" i="1"/>
  <c r="Y35" i="1"/>
  <c r="Y31" i="1"/>
  <c r="Y27" i="1"/>
  <c r="Y23" i="1"/>
  <c r="Y19" i="1"/>
  <c r="Y15" i="1"/>
  <c r="Y10" i="1"/>
  <c r="Y6" i="1"/>
  <c r="Y62" i="1"/>
  <c r="Y45" i="1"/>
  <c r="Y33" i="1"/>
  <c r="Y21" i="1"/>
  <c r="Y96" i="1"/>
  <c r="Y91" i="1"/>
  <c r="Y81" i="1"/>
  <c r="Y77" i="1"/>
  <c r="Y72" i="1"/>
  <c r="Y67" i="1"/>
  <c r="Y50" i="1"/>
  <c r="Y42" i="1"/>
  <c r="Y38" i="1"/>
  <c r="Y34" i="1"/>
  <c r="Y30" i="1"/>
  <c r="Y26" i="1"/>
  <c r="Y22" i="1"/>
  <c r="Y18" i="1"/>
  <c r="Y14" i="1"/>
  <c r="Y9" i="1"/>
  <c r="Y5" i="1"/>
  <c r="T98" i="1"/>
  <c r="S98" i="1"/>
  <c r="P98" i="1"/>
  <c r="O98" i="1"/>
  <c r="U97" i="1"/>
  <c r="Q97" i="1"/>
  <c r="U96" i="1"/>
  <c r="Q96" i="1"/>
  <c r="U95" i="1"/>
  <c r="Q95" i="1"/>
  <c r="U94" i="1"/>
  <c r="U93" i="1"/>
  <c r="Q93" i="1"/>
  <c r="U92" i="1"/>
  <c r="Q92" i="1"/>
  <c r="U91" i="1"/>
  <c r="Q91" i="1"/>
  <c r="U90" i="1"/>
  <c r="Q90" i="1"/>
  <c r="U88" i="1"/>
  <c r="Q88" i="1"/>
  <c r="U87" i="1"/>
  <c r="Q87" i="1"/>
  <c r="U86" i="1"/>
  <c r="Q86" i="1"/>
  <c r="U84" i="1"/>
  <c r="Q84" i="1"/>
  <c r="U83" i="1"/>
  <c r="Q83" i="1"/>
  <c r="U82" i="1"/>
  <c r="Q82" i="1"/>
  <c r="U81" i="1"/>
  <c r="Q81" i="1"/>
  <c r="U80" i="1"/>
  <c r="Q80" i="1"/>
  <c r="U79" i="1"/>
  <c r="Q79" i="1"/>
  <c r="U78" i="1"/>
  <c r="Q78" i="1"/>
  <c r="U77" i="1"/>
  <c r="Q77" i="1"/>
  <c r="U76" i="1"/>
  <c r="Q76" i="1"/>
  <c r="U75" i="1"/>
  <c r="Q75" i="1"/>
  <c r="U74" i="1"/>
  <c r="Q74" i="1"/>
  <c r="U72" i="1"/>
  <c r="Q72" i="1"/>
  <c r="U71" i="1"/>
  <c r="Q71" i="1"/>
  <c r="U70" i="1"/>
  <c r="Q70" i="1"/>
  <c r="U68" i="1"/>
  <c r="Q68" i="1"/>
  <c r="U67" i="1"/>
  <c r="Q67" i="1"/>
  <c r="U66" i="1"/>
  <c r="Q66" i="1"/>
  <c r="U65" i="1"/>
  <c r="Q65" i="1"/>
  <c r="U64" i="1"/>
  <c r="Q64" i="1"/>
  <c r="U63" i="1"/>
  <c r="Q63" i="1"/>
  <c r="U62" i="1"/>
  <c r="Q62" i="1"/>
  <c r="U61" i="1"/>
  <c r="Q61" i="1"/>
  <c r="U60" i="1"/>
  <c r="Q60" i="1"/>
  <c r="U59" i="1"/>
  <c r="Q59" i="1"/>
  <c r="U58" i="1"/>
  <c r="Q58" i="1"/>
  <c r="U57" i="1"/>
  <c r="Q57" i="1"/>
  <c r="U56" i="1"/>
  <c r="Q56" i="1"/>
  <c r="U55" i="1"/>
  <c r="U54" i="1"/>
  <c r="Q54" i="1"/>
  <c r="U53" i="1"/>
  <c r="Q53" i="1"/>
  <c r="U52" i="1"/>
  <c r="Q52" i="1"/>
  <c r="U51" i="1"/>
  <c r="Q51" i="1"/>
  <c r="U50" i="1"/>
  <c r="Q50" i="1"/>
  <c r="U49" i="1"/>
  <c r="Q49" i="1"/>
  <c r="U48" i="1"/>
  <c r="Q48" i="1"/>
  <c r="U47" i="1"/>
  <c r="Q47" i="1"/>
  <c r="U46" i="1"/>
  <c r="Q46" i="1"/>
  <c r="U45" i="1"/>
  <c r="Q45" i="1"/>
  <c r="U44" i="1"/>
  <c r="Q44" i="1"/>
  <c r="U43" i="1"/>
  <c r="Q43" i="1"/>
  <c r="U42" i="1"/>
  <c r="Q42" i="1"/>
  <c r="U41" i="1"/>
  <c r="Q41" i="1"/>
  <c r="U40" i="1"/>
  <c r="Q40" i="1"/>
  <c r="U39" i="1"/>
  <c r="Q39" i="1"/>
  <c r="U38" i="1"/>
  <c r="Q38" i="1"/>
  <c r="U37" i="1"/>
  <c r="Q37" i="1"/>
  <c r="U36" i="1"/>
  <c r="Q36" i="1"/>
  <c r="U35" i="1"/>
  <c r="Q35" i="1"/>
  <c r="U34" i="1"/>
  <c r="Q34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U22" i="1"/>
  <c r="Q22" i="1"/>
  <c r="U21" i="1"/>
  <c r="Q21" i="1"/>
  <c r="U20" i="1"/>
  <c r="Q20" i="1"/>
  <c r="U19" i="1"/>
  <c r="Q19" i="1"/>
  <c r="U18" i="1"/>
  <c r="Q18" i="1"/>
  <c r="U17" i="1"/>
  <c r="Q17" i="1"/>
  <c r="U16" i="1"/>
  <c r="Q16" i="1"/>
  <c r="U15" i="1"/>
  <c r="Q15" i="1"/>
  <c r="U14" i="1"/>
  <c r="Q14" i="1"/>
  <c r="U13" i="1"/>
  <c r="Q13" i="1"/>
  <c r="U11" i="1"/>
  <c r="Q11" i="1"/>
  <c r="U10" i="1"/>
  <c r="Q10" i="1"/>
  <c r="U9" i="1"/>
  <c r="Q9" i="1"/>
  <c r="U8" i="1"/>
  <c r="Q8" i="1"/>
  <c r="U7" i="1"/>
  <c r="Q7" i="1"/>
  <c r="U6" i="1"/>
  <c r="Q6" i="1"/>
  <c r="U5" i="1"/>
  <c r="Q5" i="1"/>
  <c r="U4" i="1"/>
  <c r="Q4" i="1"/>
  <c r="U98" i="1" l="1"/>
  <c r="Q98" i="1"/>
</calcChain>
</file>

<file path=xl/sharedStrings.xml><?xml version="1.0" encoding="utf-8"?>
<sst xmlns="http://schemas.openxmlformats.org/spreadsheetml/2006/main" count="419" uniqueCount="222">
  <si>
    <t>№</t>
  </si>
  <si>
    <t>Наименование муниципального образования</t>
  </si>
  <si>
    <t>Удовлетворенность качеством автомобильных дорог 2024 год</t>
  </si>
  <si>
    <t>Удовлетворенность качеством транспортного обслуживания 2024 год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</si>
  <si>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</si>
  <si>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</si>
  <si>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</si>
  <si>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</si>
  <si>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1.</t>
  </si>
  <si>
    <t>Недостаточно данных для коректной оценки</t>
  </si>
  <si>
    <t>удовлетворительно</t>
  </si>
  <si>
    <t>2.</t>
  </si>
  <si>
    <t>3.</t>
  </si>
  <si>
    <t>4.</t>
  </si>
  <si>
    <t>5.</t>
  </si>
  <si>
    <t>6.</t>
  </si>
  <si>
    <t>7.</t>
  </si>
  <si>
    <t>8.</t>
  </si>
  <si>
    <t>недостаточно данных для корректной оценки</t>
  </si>
  <si>
    <t>9.</t>
  </si>
  <si>
    <t>−</t>
  </si>
  <si>
    <t>нет данных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</si>
  <si>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</si>
  <si>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</si>
  <si>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</si>
  <si>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</si>
  <si>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</si>
  <si>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</si>
  <si>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</si>
  <si>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</si>
  <si>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</si>
  <si>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</si>
  <si>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</si>
  <si>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</si>
  <si>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</si>
  <si>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</si>
  <si>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</si>
  <si>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</si>
  <si>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</si>
  <si>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</si>
  <si>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</si>
  <si>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</si>
  <si>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</si>
  <si>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</si>
  <si>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</si>
  <si>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</si>
  <si>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</si>
  <si>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</si>
  <si>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</si>
  <si>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не достаточно данных для корректной оценки</t>
  </si>
  <si>
    <t>37.</t>
  </si>
  <si>
    <t>38.</t>
  </si>
  <si>
    <t>неудовлетворительно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</si>
  <si>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</si>
  <si>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</si>
  <si>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</si>
  <si>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</si>
  <si>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</si>
  <si>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</si>
  <si>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</si>
  <si>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</si>
  <si>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</si>
  <si>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</si>
  <si>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</si>
  <si>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</si>
  <si>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</si>
  <si>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</si>
  <si>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нет данных для оценки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</si>
  <si>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</si>
  <si>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</si>
  <si>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</si>
  <si>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</si>
  <si>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</si>
  <si>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</si>
  <si>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</si>
  <si>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</si>
  <si>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</si>
  <si>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</si>
  <si>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</si>
  <si>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</si>
  <si>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</si>
  <si>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</si>
  <si>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</si>
  <si>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</si>
  <si>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</si>
  <si>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</si>
  <si>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</si>
  <si>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неудовлетворительно, отрицательная динамика 
в сравнении с результатом 
2023 года (100%) - снижение 
на 65,1%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</si>
  <si>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</si>
  <si>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</si>
  <si>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</si>
  <si>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</si>
  <si>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</si>
  <si>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</si>
  <si>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</si>
  <si>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</si>
  <si>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</si>
  <si>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</si>
  <si>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</si>
  <si>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</si>
  <si>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</si>
  <si>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</si>
  <si>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</si>
  <si>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</si>
  <si>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</si>
  <si>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</si>
  <si>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</si>
  <si>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</si>
  <si>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не удовлетворительно</t>
  </si>
  <si>
    <t>92.</t>
  </si>
  <si>
    <t>93.</t>
  </si>
  <si>
    <t>94.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</si>
  <si>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</si>
  <si>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</si>
  <si>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</si>
  <si>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</si>
  <si>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</si>
  <si>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Численность населения, принявшего участие в опросе</t>
  </si>
  <si>
    <t>Количество голосов по всем видам жилищно-коммунальных услуг</t>
  </si>
  <si>
    <t>Количество голосов</t>
  </si>
  <si>
    <t>отсутствие респондентов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</si>
  <si>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</si>
  <si>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</si>
  <si>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неудовлетворительно, отрицательная динамика в сравнении с результатом 2023 года (70,0%) - снижение на 34,7%</t>
  </si>
  <si>
    <t>ИТОГО</t>
  </si>
  <si>
    <t>x</t>
  </si>
  <si>
    <t>Муниципальный округ Муниципальное образование город Алапаевск Свердловской области</t>
  </si>
  <si>
    <t>Муниципальный округ муниципальное образование Алапаевское Свердловской области</t>
  </si>
  <si>
    <t>Муниципальное образование Баженовское сельское поселение Байкаловского муниципального района Свердловской области</t>
  </si>
  <si>
    <t>Верхнесалдинский муниципальный округ Свердловской области</t>
  </si>
  <si>
    <t>Муниципальный округ город Нижний Тагил Свердловской области</t>
  </si>
  <si>
    <t>Городское поселение Верхние Серги Нижнесергинского муниципального района Свердловской области</t>
  </si>
  <si>
    <t>Городской округ «Город Лесной» Свердловской области</t>
  </si>
  <si>
    <t>Муниципальное образование муниципальный округ Богданович Свердловской области</t>
  </si>
  <si>
    <t>Городской округ Верхнее Дуброво Свердловской области</t>
  </si>
  <si>
    <t>Городской округ Верх-Нейвинский Свердловской области</t>
  </si>
  <si>
    <t>Городской округ Верхняя Тура Свердловской области</t>
  </si>
  <si>
    <t>Муниципальный округ Заречный Свердловской области</t>
  </si>
  <si>
    <t>Городской округ ЗАТО Свободный Свердловской области</t>
  </si>
  <si>
    <t>Муниципальный округ Карпинск Свердловской области</t>
  </si>
  <si>
    <t>Муниципальный округ Нижняя Салда Свердловской области</t>
  </si>
  <si>
    <t>Муниципальный округ Ревда Свердловской области</t>
  </si>
  <si>
    <t>Городской округ Рефтинский Свердловской области</t>
  </si>
  <si>
    <t>Дружининское городское поселение Нижнесергинского муниципального района Свердловской области</t>
  </si>
  <si>
    <t>Ивдельский муниципальный округ Свердловской области</t>
  </si>
  <si>
    <t>Муниципальный округ Ирбитское муниципальное образование Свердловской области</t>
  </si>
  <si>
    <t>Каменский муниципальный округ Свердловской области</t>
  </si>
  <si>
    <t>Качканарский муниципальный округ Свердловской области</t>
  </si>
  <si>
    <t>Кленовское сельское поселение Нижнесергинского муниципального района Свердловской области</t>
  </si>
  <si>
    <t>Краснополянское сельское поселение Байкаловского муниципального района Свердловской области</t>
  </si>
  <si>
    <t>Кузнецовское сельское поселение Таборинского муниципального района Свердловской области</t>
  </si>
  <si>
    <t>Кушвинский муниципальный округ Свердловской области</t>
  </si>
  <si>
    <t>Малышевский муниципальный округ Свердловской области</t>
  </si>
  <si>
    <t>Городское поселение Михайловское муниципальное образование Нижнесергинского муниципального района Свердловской области</t>
  </si>
  <si>
    <t>Галкинское сельское поселение Камышловского муниципального района Свердловской области</t>
  </si>
  <si>
    <t>Городской округ муниципальное образование «город Екатеринбург»</t>
  </si>
  <si>
    <t>Муниципальное образование «Зареченское сельское поселение» Камышловского муниципального района Свердловской области</t>
  </si>
  <si>
    <t>Городской округ «город Ирбит» Свердловской области</t>
  </si>
  <si>
    <t>Каменск-Уральский городской округ Свердловской области</t>
  </si>
  <si>
    <t>Камышловский муниципальный район Свердловской области</t>
  </si>
  <si>
    <t>Красноуфимский муниципальный округ Свердловской области</t>
  </si>
  <si>
    <t>Невьянский муниципальный округ Свердловской области</t>
  </si>
  <si>
    <t>Нижнесергинский муниципальный район Свердловской области</t>
  </si>
  <si>
    <t>Нижнесергинское городское поселение Нижнесергинского муниципального района Свердловской области</t>
  </si>
  <si>
    <t>Нижнетуринский муниципальный округ Свердловской области</t>
  </si>
  <si>
    <t>Ницинское сельское поселение Слободо-Туринского муниципального района Свердловской области</t>
  </si>
  <si>
    <t>Пышминский муниципальный округ Свердловской области</t>
  </si>
  <si>
    <t>Сладковское сельское поселение Слободо-Туринского муниципального района Свердловской области</t>
  </si>
  <si>
    <t>Слободо-Туринское сельское поселение Слободо-Туринского муниципального района Свердловской области</t>
  </si>
  <si>
    <t>Унже-Павинское сельское поселение Таборинского муниципального района Свердловской области</t>
  </si>
  <si>
    <t>Усть-Ницинское сельское поселение Слободо-Туринского муниципального района Свердловской области</t>
  </si>
  <si>
    <t>Артемовский муниципальный округ Свердловской области</t>
  </si>
  <si>
    <t>Арамильский городской округ Свердловской области</t>
  </si>
  <si>
    <t>Артинский муниципальный округ Свердловской области</t>
  </si>
  <si>
    <t>Асбестовский муниципальный округ Свердловской области</t>
  </si>
  <si>
    <t>Ачитский муниципальный округ Свердловской области</t>
  </si>
  <si>
    <t>Байкаловский муниципальный район Свердловской области</t>
  </si>
  <si>
    <t>Байкаловское сельское поселение Байкаловского муниципального района Свердловской области</t>
  </si>
  <si>
    <t>Белоярский муниципальный округ Свердловской области</t>
  </si>
  <si>
    <t>Березовский муниципальный округ Свердловской области</t>
  </si>
  <si>
    <t>Бисертский муниципальный округ Свердловской области</t>
  </si>
  <si>
    <t>Муниципальный округ Верхотурский Свердловской области</t>
  </si>
  <si>
    <t>Волчанский муниципальный округ Свердловской области</t>
  </si>
  <si>
    <t>Гаринский муниципальный округ Свердловской области</t>
  </si>
  <si>
    <t>Муниципальный округ Горноуральский Свердловской области</t>
  </si>
  <si>
    <t>Муниципальный округ Верхний Тагил Свердловской области</t>
  </si>
  <si>
    <t>Городской округ Верхняя Пышма Свердловской области</t>
  </si>
  <si>
    <t>Муниципальный округ Дегтярск Свердловской области</t>
  </si>
  <si>
    <t>Муниципальный округ Краснотурьинск Свердловской области</t>
  </si>
  <si>
    <t>Муниципальный округ Красноуральск Свердловской области</t>
  </si>
  <si>
    <t>Городской округ Красноуфимск Свердловской области</t>
  </si>
  <si>
    <t>Муниципальный округ Пелым Свердловской области</t>
  </si>
  <si>
    <t>Муниципальный округ Первоуральск Свердловской области</t>
  </si>
  <si>
    <t>Муниципальный округ Среднеуральск Свердловской области</t>
  </si>
  <si>
    <t>Муниципальный округ Староуткинск Свердловской области</t>
  </si>
  <si>
    <t>Муниципальный округ Сухой Лог Свердловской области</t>
  </si>
  <si>
    <t>Камышловский городской округ Свердловской области</t>
  </si>
  <si>
    <t>Кировградский муниципальный округ Свердловской области</t>
  </si>
  <si>
    <t>Муниципальный округ Махнёвское муниципальное образование Свердловской области</t>
  </si>
  <si>
    <t>Восточное сельское поселение Камышловского муниципального района Свердловской области</t>
  </si>
  <si>
    <t>Обуховское сельское поселение Камышловского муниципального района Свердловской области</t>
  </si>
  <si>
    <t>Городской округ ЗАТО Уральский Свердловской области</t>
  </si>
  <si>
    <t>Городское поселение Атиг Нижнесергинского муниципального района Свердловской области</t>
  </si>
  <si>
    <t>Новолялинский муниципальный округ Свердловской области</t>
  </si>
  <si>
    <t>Новоуральский городской округ Свердловской области</t>
  </si>
  <si>
    <t>Полевской муниципальный округ Свердловской области</t>
  </si>
  <si>
    <t>Режевской муниципальный округ Свердловской области</t>
  </si>
  <si>
    <t>Североуральский муниципальный округ Свердловской области</t>
  </si>
  <si>
    <t>Серовский муниципальный округ Свердловской области</t>
  </si>
  <si>
    <t>Слободо-Туринский муниципальный район Свердловской области</t>
  </si>
  <si>
    <t>Сосьвинский муниципальный округ Свердловской области</t>
  </si>
  <si>
    <t>Сысертский муниципальный округ Свердловской области</t>
  </si>
  <si>
    <t>Таборинский муниципальный район Свердловской области</t>
  </si>
  <si>
    <t>Таборинское сельское поселение Таборинского муниципального района Свердловской области</t>
  </si>
  <si>
    <t>Тавдинский муниципальный округ Свердловской области</t>
  </si>
  <si>
    <t>Талицкий муниципальный округ Свердловской области</t>
  </si>
  <si>
    <t>Тугулымский муниципальный округ Свердловской области</t>
  </si>
  <si>
    <t>Шалинский муниципальный округ Свердловской области</t>
  </si>
  <si>
    <t>Калиновское сельское поселение Камышловского муниципального района Свердловской области</t>
  </si>
  <si>
    <t>Туринский муниципальный округ Свердловской области</t>
  </si>
  <si>
    <t xml:space="preserve"> Численность совершеннолетнего населения (данные на 01.01.2024)</t>
  </si>
  <si>
    <t>Недостаточно данных для корректной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</si>
</sst>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 tint="4.9989318521683403E-2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6" fontId="1" fillId="0" borderId="1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0" borderId="29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/>
    </xf>
    <xf numFmtId="165" fontId="2" fillId="0" borderId="33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8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1" fontId="3" fillId="3" borderId="29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65" fontId="1" fillId="0" borderId="4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4" borderId="46" xfId="0" applyNumberFormat="1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 wrapText="1"/>
    </xf>
    <xf numFmtId="165" fontId="2" fillId="4" borderId="37" xfId="0" applyNumberFormat="1" applyFont="1" applyFill="1" applyBorder="1" applyAlignment="1">
      <alignment horizontal="center" vertical="center" wrapText="1"/>
    </xf>
    <xf numFmtId="166" fontId="1" fillId="4" borderId="16" xfId="0" applyNumberFormat="1" applyFont="1" applyFill="1" applyBorder="1" applyAlignment="1">
      <alignment horizontal="center" vertical="center" wrapText="1"/>
    </xf>
    <xf numFmtId="1" fontId="2" fillId="4" borderId="1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37" xfId="0" applyNumberFormat="1" applyFont="1" applyFill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center" vertical="center" wrapText="1"/>
    </xf>
    <xf numFmtId="10" fontId="3" fillId="4" borderId="7" xfId="0" applyNumberFormat="1" applyFont="1" applyFill="1" applyBorder="1" applyAlignment="1">
      <alignment horizontal="center" vertical="center" wrapText="1"/>
    </xf>
    <xf numFmtId="10" fontId="3" fillId="4" borderId="8" xfId="0" applyNumberFormat="1" applyFont="1" applyFill="1" applyBorder="1" applyAlignment="1">
      <alignment horizontal="center" vertical="center" wrapText="1"/>
    </xf>
    <xf numFmtId="10" fontId="3" fillId="4" borderId="13" xfId="0" applyNumberFormat="1" applyFont="1" applyFill="1" applyBorder="1" applyAlignment="1">
      <alignment horizontal="center" vertical="center" wrapText="1"/>
    </xf>
    <xf numFmtId="10" fontId="3" fillId="4" borderId="37" xfId="0" applyNumberFormat="1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" fontId="1" fillId="4" borderId="15" xfId="0" applyNumberFormat="1" applyFont="1" applyFill="1" applyBorder="1" applyAlignment="1">
      <alignment horizontal="center" vertical="center" wrapText="1"/>
    </xf>
    <xf numFmtId="1" fontId="1" fillId="4" borderId="16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tabSelected="1" zoomScale="77" zoomScaleNormal="77" workbookViewId="0">
      <selection activeCell="Z54" sqref="Z54"/>
    </sheetView>
  </sheetViews>
  <sheetFormatPr defaultRowHeight="15" x14ac:dyDescent="0.25"/>
  <cols>
    <col min="2" max="2" width="4.42578125" bestFit="1" customWidth="1"/>
    <col min="3" max="3" width="42.5703125" customWidth="1"/>
    <col min="4" max="4" width="18.7109375" customWidth="1"/>
    <col min="5" max="5" width="23.85546875" customWidth="1"/>
    <col min="6" max="6" width="14" customWidth="1"/>
    <col min="7" max="7" width="12.42578125" customWidth="1"/>
    <col min="8" max="8" width="13.42578125" customWidth="1"/>
    <col min="9" max="9" width="13.140625" customWidth="1"/>
    <col min="10" max="10" width="12.5703125" customWidth="1"/>
    <col min="11" max="11" width="12.42578125" customWidth="1"/>
    <col min="12" max="12" width="12" customWidth="1"/>
    <col min="13" max="13" width="12.28515625" customWidth="1"/>
    <col min="14" max="14" width="13.5703125" customWidth="1"/>
    <col min="15" max="15" width="9.140625" customWidth="1"/>
    <col min="16" max="16" width="18.42578125" customWidth="1"/>
    <col min="17" max="17" width="12.7109375" customWidth="1"/>
    <col min="18" max="18" width="23" customWidth="1"/>
    <col min="19" max="19" width="9.140625" customWidth="1"/>
    <col min="20" max="20" width="19.85546875" customWidth="1"/>
    <col min="21" max="21" width="12" customWidth="1"/>
    <col min="22" max="22" width="26.28515625" customWidth="1"/>
    <col min="23" max="23" width="23.42578125" customWidth="1"/>
    <col min="24" max="24" width="16" customWidth="1"/>
    <col min="25" max="25" width="17.85546875" customWidth="1"/>
  </cols>
  <sheetData>
    <row r="1" spans="1:25" ht="15.75" thickBot="1" x14ac:dyDescent="0.3">
      <c r="A1" s="59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59"/>
      <c r="X1" s="59"/>
      <c r="Y1" s="59"/>
    </row>
    <row r="2" spans="1:25" ht="86.25" customHeight="1" thickBot="1" x14ac:dyDescent="0.3">
      <c r="A2" s="59"/>
      <c r="B2" s="152" t="s">
        <v>0</v>
      </c>
      <c r="C2" s="154" t="s">
        <v>1</v>
      </c>
      <c r="D2" s="159" t="s">
        <v>112</v>
      </c>
      <c r="E2" s="160"/>
      <c r="F2" s="160"/>
      <c r="G2" s="161" t="s">
        <v>113</v>
      </c>
      <c r="H2" s="162"/>
      <c r="I2" s="161" t="s">
        <v>114</v>
      </c>
      <c r="J2" s="162"/>
      <c r="K2" s="161" t="s">
        <v>115</v>
      </c>
      <c r="L2" s="162"/>
      <c r="M2" s="161" t="s">
        <v>116</v>
      </c>
      <c r="N2" s="162"/>
      <c r="O2" s="156" t="s">
        <v>2</v>
      </c>
      <c r="P2" s="157"/>
      <c r="Q2" s="157"/>
      <c r="R2" s="158"/>
      <c r="S2" s="156" t="s">
        <v>3</v>
      </c>
      <c r="T2" s="157"/>
      <c r="U2" s="157"/>
      <c r="V2" s="158"/>
      <c r="W2" s="148" t="s">
        <v>220</v>
      </c>
      <c r="X2" s="148" t="s">
        <v>121</v>
      </c>
      <c r="Y2" s="150" t="s">
        <v>122</v>
      </c>
    </row>
    <row r="3" spans="1:25" ht="93.75" customHeight="1" thickBot="1" x14ac:dyDescent="0.3">
      <c r="A3" s="59"/>
      <c r="B3" s="153"/>
      <c r="C3" s="155"/>
      <c r="D3" s="14" t="s">
        <v>117</v>
      </c>
      <c r="E3" s="49" t="s">
        <v>118</v>
      </c>
      <c r="F3" s="123" t="s">
        <v>6</v>
      </c>
      <c r="G3" s="14" t="s">
        <v>119</v>
      </c>
      <c r="H3" s="50" t="s">
        <v>6</v>
      </c>
      <c r="I3" s="14" t="s">
        <v>119</v>
      </c>
      <c r="J3" s="50" t="s">
        <v>6</v>
      </c>
      <c r="K3" s="57" t="s">
        <v>119</v>
      </c>
      <c r="L3" s="58" t="s">
        <v>6</v>
      </c>
      <c r="M3" s="56" t="s">
        <v>119</v>
      </c>
      <c r="N3" s="50" t="s">
        <v>6</v>
      </c>
      <c r="O3" s="92" t="s">
        <v>4</v>
      </c>
      <c r="P3" s="93" t="s">
        <v>5</v>
      </c>
      <c r="Q3" s="132" t="s">
        <v>6</v>
      </c>
      <c r="R3" s="94" t="s">
        <v>7</v>
      </c>
      <c r="S3" s="92" t="s">
        <v>4</v>
      </c>
      <c r="T3" s="93" t="s">
        <v>5</v>
      </c>
      <c r="U3" s="132" t="s">
        <v>6</v>
      </c>
      <c r="V3" s="94" t="s">
        <v>7</v>
      </c>
      <c r="W3" s="149"/>
      <c r="X3" s="149"/>
      <c r="Y3" s="151"/>
    </row>
    <row r="4" spans="1:25" ht="42.75" x14ac:dyDescent="0.25">
      <c r="A4" s="59"/>
      <c r="B4" s="29" t="s">
        <v>8</v>
      </c>
      <c r="C4" s="27" t="s">
        <v>126</v>
      </c>
      <c r="D4" s="15">
        <v>145</v>
      </c>
      <c r="E4" s="16">
        <v>695</v>
      </c>
      <c r="F4" s="124">
        <v>80.290000000000006</v>
      </c>
      <c r="G4" s="15">
        <v>145</v>
      </c>
      <c r="H4" s="17">
        <v>80</v>
      </c>
      <c r="I4" s="15">
        <v>279</v>
      </c>
      <c r="J4" s="17">
        <v>78.849999999999994</v>
      </c>
      <c r="K4" s="15">
        <v>136</v>
      </c>
      <c r="L4" s="17">
        <v>84.56</v>
      </c>
      <c r="M4" s="37">
        <v>135</v>
      </c>
      <c r="N4" s="17">
        <v>79.260000000000005</v>
      </c>
      <c r="O4" s="1">
        <v>261</v>
      </c>
      <c r="P4" s="2">
        <v>152</v>
      </c>
      <c r="Q4" s="133">
        <f t="shared" ref="Q4:Q74" si="0">(P4/O4)</f>
        <v>0.58237547892720309</v>
      </c>
      <c r="R4" s="82" t="s">
        <v>221</v>
      </c>
      <c r="S4" s="88">
        <v>1188</v>
      </c>
      <c r="T4" s="3">
        <v>1068</v>
      </c>
      <c r="U4" s="138">
        <f>T4/S4</f>
        <v>0.89898989898989901</v>
      </c>
      <c r="V4" s="4" t="s">
        <v>10</v>
      </c>
      <c r="W4" s="109">
        <v>31889</v>
      </c>
      <c r="X4" s="106">
        <f t="shared" ref="X4:X11" si="1">E4+O4+S4</f>
        <v>2144</v>
      </c>
      <c r="Y4" s="118">
        <f>X4/W4*100</f>
        <v>6.723321521527799</v>
      </c>
    </row>
    <row r="5" spans="1:25" ht="42.75" x14ac:dyDescent="0.25">
      <c r="A5" s="59"/>
      <c r="B5" s="30" t="s">
        <v>11</v>
      </c>
      <c r="C5" s="28" t="s">
        <v>127</v>
      </c>
      <c r="D5" s="6">
        <v>303</v>
      </c>
      <c r="E5" s="7">
        <v>1349</v>
      </c>
      <c r="F5" s="125">
        <v>72.2</v>
      </c>
      <c r="G5" s="48">
        <v>303</v>
      </c>
      <c r="H5" s="19">
        <v>74.59</v>
      </c>
      <c r="I5" s="48">
        <v>548</v>
      </c>
      <c r="J5" s="20">
        <v>70.069999999999993</v>
      </c>
      <c r="K5" s="48">
        <v>251</v>
      </c>
      <c r="L5" s="20">
        <v>81.67</v>
      </c>
      <c r="M5" s="38">
        <v>247</v>
      </c>
      <c r="N5" s="20">
        <v>64.37</v>
      </c>
      <c r="O5" s="6">
        <v>291</v>
      </c>
      <c r="P5" s="7">
        <v>202</v>
      </c>
      <c r="Q5" s="134">
        <f t="shared" si="0"/>
        <v>0.69415807560137455</v>
      </c>
      <c r="R5" s="74" t="s">
        <v>10</v>
      </c>
      <c r="S5" s="69">
        <v>962</v>
      </c>
      <c r="T5" s="8">
        <v>897</v>
      </c>
      <c r="U5" s="139">
        <f t="shared" ref="U5:U68" si="2">T5/S5</f>
        <v>0.93243243243243246</v>
      </c>
      <c r="V5" s="63" t="s">
        <v>10</v>
      </c>
      <c r="W5" s="6">
        <v>17580</v>
      </c>
      <c r="X5" s="106">
        <f t="shared" si="1"/>
        <v>2602</v>
      </c>
      <c r="Y5" s="119">
        <f t="shared" ref="Y5:Y68" si="3">X5/W5*100</f>
        <v>14.800910125142208</v>
      </c>
    </row>
    <row r="6" spans="1:25" ht="28.5" x14ac:dyDescent="0.25">
      <c r="A6" s="59"/>
      <c r="B6" s="31" t="s">
        <v>12</v>
      </c>
      <c r="C6" s="28" t="s">
        <v>172</v>
      </c>
      <c r="D6" s="6">
        <v>92</v>
      </c>
      <c r="E6" s="7">
        <v>440</v>
      </c>
      <c r="F6" s="125">
        <v>75.23</v>
      </c>
      <c r="G6" s="48">
        <v>92</v>
      </c>
      <c r="H6" s="19">
        <v>70.650000000000006</v>
      </c>
      <c r="I6" s="48">
        <v>179</v>
      </c>
      <c r="J6" s="20">
        <v>76.540000000000006</v>
      </c>
      <c r="K6" s="48">
        <v>85</v>
      </c>
      <c r="L6" s="20">
        <v>56.47</v>
      </c>
      <c r="M6" s="38">
        <v>84</v>
      </c>
      <c r="N6" s="19">
        <v>96.43</v>
      </c>
      <c r="O6" s="6">
        <v>48</v>
      </c>
      <c r="P6" s="7">
        <v>31</v>
      </c>
      <c r="Q6" s="134">
        <f t="shared" si="0"/>
        <v>0.64583333333333337</v>
      </c>
      <c r="R6" s="74" t="s">
        <v>10</v>
      </c>
      <c r="S6" s="69">
        <v>480</v>
      </c>
      <c r="T6" s="8">
        <v>425</v>
      </c>
      <c r="U6" s="139">
        <f t="shared" si="2"/>
        <v>0.88541666666666663</v>
      </c>
      <c r="V6" s="63" t="s">
        <v>10</v>
      </c>
      <c r="W6" s="6">
        <v>18433</v>
      </c>
      <c r="X6" s="106">
        <f t="shared" si="1"/>
        <v>968</v>
      </c>
      <c r="Y6" s="119">
        <f t="shared" si="3"/>
        <v>5.2514512016492159</v>
      </c>
    </row>
    <row r="7" spans="1:25" ht="28.5" x14ac:dyDescent="0.25">
      <c r="A7" s="59"/>
      <c r="B7" s="31" t="s">
        <v>13</v>
      </c>
      <c r="C7" s="28" t="s">
        <v>171</v>
      </c>
      <c r="D7" s="6">
        <v>235</v>
      </c>
      <c r="E7" s="7">
        <v>1144</v>
      </c>
      <c r="F7" s="125">
        <v>77.8</v>
      </c>
      <c r="G7" s="48">
        <v>235</v>
      </c>
      <c r="H7" s="19">
        <v>72.77</v>
      </c>
      <c r="I7" s="48">
        <v>457</v>
      </c>
      <c r="J7" s="20">
        <v>76.59</v>
      </c>
      <c r="K7" s="48">
        <v>226</v>
      </c>
      <c r="L7" s="20">
        <v>88.05</v>
      </c>
      <c r="M7" s="38">
        <v>226</v>
      </c>
      <c r="N7" s="19">
        <v>75.22</v>
      </c>
      <c r="O7" s="6">
        <v>91</v>
      </c>
      <c r="P7" s="7">
        <v>55</v>
      </c>
      <c r="Q7" s="134">
        <f t="shared" si="0"/>
        <v>0.60439560439560436</v>
      </c>
      <c r="R7" s="74" t="s">
        <v>10</v>
      </c>
      <c r="S7" s="70">
        <v>859</v>
      </c>
      <c r="T7" s="9">
        <v>795</v>
      </c>
      <c r="U7" s="139">
        <f t="shared" si="2"/>
        <v>0.92549476135040742</v>
      </c>
      <c r="V7" s="63" t="s">
        <v>10</v>
      </c>
      <c r="W7" s="6">
        <v>41009</v>
      </c>
      <c r="X7" s="106">
        <f t="shared" si="1"/>
        <v>2094</v>
      </c>
      <c r="Y7" s="119">
        <f t="shared" si="3"/>
        <v>5.1061962008339634</v>
      </c>
    </row>
    <row r="8" spans="1:25" ht="28.5" x14ac:dyDescent="0.25">
      <c r="A8" s="59"/>
      <c r="B8" s="31" t="s">
        <v>14</v>
      </c>
      <c r="C8" s="28" t="s">
        <v>173</v>
      </c>
      <c r="D8" s="6">
        <v>154</v>
      </c>
      <c r="E8" s="7">
        <v>724</v>
      </c>
      <c r="F8" s="125">
        <v>76.38</v>
      </c>
      <c r="G8" s="6">
        <v>154</v>
      </c>
      <c r="H8" s="19">
        <v>75.97</v>
      </c>
      <c r="I8" s="48">
        <v>288</v>
      </c>
      <c r="J8" s="20">
        <v>79.17</v>
      </c>
      <c r="K8" s="48">
        <v>141</v>
      </c>
      <c r="L8" s="20">
        <v>83.69</v>
      </c>
      <c r="M8" s="38">
        <v>141</v>
      </c>
      <c r="N8" s="20">
        <v>63.83</v>
      </c>
      <c r="O8" s="6">
        <v>99</v>
      </c>
      <c r="P8" s="7">
        <v>32</v>
      </c>
      <c r="Q8" s="134">
        <f t="shared" si="0"/>
        <v>0.32323232323232326</v>
      </c>
      <c r="R8" s="74" t="s">
        <v>10</v>
      </c>
      <c r="S8" s="69">
        <v>1012</v>
      </c>
      <c r="T8" s="8">
        <v>926</v>
      </c>
      <c r="U8" s="139">
        <f t="shared" si="2"/>
        <v>0.91501976284584985</v>
      </c>
      <c r="V8" s="63" t="s">
        <v>10</v>
      </c>
      <c r="W8" s="6">
        <v>19500</v>
      </c>
      <c r="X8" s="106">
        <f t="shared" si="1"/>
        <v>1835</v>
      </c>
      <c r="Y8" s="119">
        <f>X8/W8*100</f>
        <v>9.4102564102564088</v>
      </c>
    </row>
    <row r="9" spans="1:25" ht="28.5" x14ac:dyDescent="0.25">
      <c r="A9" s="59"/>
      <c r="B9" s="30" t="s">
        <v>15</v>
      </c>
      <c r="C9" s="28" t="s">
        <v>174</v>
      </c>
      <c r="D9" s="6">
        <v>827</v>
      </c>
      <c r="E9" s="7">
        <v>3915</v>
      </c>
      <c r="F9" s="125">
        <v>84.21</v>
      </c>
      <c r="G9" s="48">
        <v>827</v>
      </c>
      <c r="H9" s="19">
        <v>80.53</v>
      </c>
      <c r="I9" s="48">
        <v>1574</v>
      </c>
      <c r="J9" s="20">
        <v>79.67</v>
      </c>
      <c r="K9" s="48">
        <v>761</v>
      </c>
      <c r="L9" s="20">
        <v>90.41</v>
      </c>
      <c r="M9" s="38">
        <v>753</v>
      </c>
      <c r="N9" s="19">
        <v>91.5</v>
      </c>
      <c r="O9" s="6">
        <v>877</v>
      </c>
      <c r="P9" s="7">
        <v>355</v>
      </c>
      <c r="Q9" s="134">
        <f t="shared" si="0"/>
        <v>0.40478905359179018</v>
      </c>
      <c r="R9" s="74" t="s">
        <v>10</v>
      </c>
      <c r="S9" s="69">
        <v>5889</v>
      </c>
      <c r="T9" s="8">
        <v>5458</v>
      </c>
      <c r="U9" s="139">
        <f t="shared" si="2"/>
        <v>0.92681270164713869</v>
      </c>
      <c r="V9" s="63" t="s">
        <v>10</v>
      </c>
      <c r="W9" s="6">
        <v>45490</v>
      </c>
      <c r="X9" s="106">
        <f t="shared" si="1"/>
        <v>10681</v>
      </c>
      <c r="Y9" s="119">
        <f t="shared" si="3"/>
        <v>23.479885689162451</v>
      </c>
    </row>
    <row r="10" spans="1:25" ht="28.5" x14ac:dyDescent="0.25">
      <c r="A10" s="59"/>
      <c r="B10" s="31" t="s">
        <v>16</v>
      </c>
      <c r="C10" s="28" t="s">
        <v>175</v>
      </c>
      <c r="D10" s="6">
        <v>175</v>
      </c>
      <c r="E10" s="18">
        <v>807</v>
      </c>
      <c r="F10" s="125">
        <v>84.76</v>
      </c>
      <c r="G10" s="6">
        <v>175</v>
      </c>
      <c r="H10" s="19">
        <v>84</v>
      </c>
      <c r="I10" s="48">
        <v>324</v>
      </c>
      <c r="J10" s="19">
        <v>87.96</v>
      </c>
      <c r="K10" s="48">
        <v>155</v>
      </c>
      <c r="L10" s="19">
        <v>89.03</v>
      </c>
      <c r="M10" s="38">
        <v>153</v>
      </c>
      <c r="N10" s="19">
        <v>74.510000000000005</v>
      </c>
      <c r="O10" s="6">
        <v>125</v>
      </c>
      <c r="P10" s="7">
        <v>93</v>
      </c>
      <c r="Q10" s="134">
        <f t="shared" si="0"/>
        <v>0.74399999999999999</v>
      </c>
      <c r="R10" s="73" t="s">
        <v>10</v>
      </c>
      <c r="S10" s="69">
        <v>1205</v>
      </c>
      <c r="T10" s="8">
        <v>1155</v>
      </c>
      <c r="U10" s="139">
        <f t="shared" si="2"/>
        <v>0.95850622406639008</v>
      </c>
      <c r="V10" s="63" t="s">
        <v>10</v>
      </c>
      <c r="W10" s="6">
        <v>10568</v>
      </c>
      <c r="X10" s="106">
        <f t="shared" si="1"/>
        <v>2137</v>
      </c>
      <c r="Y10" s="119">
        <f t="shared" si="3"/>
        <v>20.221423164269492</v>
      </c>
    </row>
    <row r="11" spans="1:25" ht="57.75" thickBot="1" x14ac:dyDescent="0.3">
      <c r="A11" s="59"/>
      <c r="B11" s="95" t="s">
        <v>17</v>
      </c>
      <c r="C11" s="170" t="s">
        <v>128</v>
      </c>
      <c r="D11" s="11">
        <v>7</v>
      </c>
      <c r="E11" s="12">
        <v>31</v>
      </c>
      <c r="F11" s="126">
        <v>61.29</v>
      </c>
      <c r="G11" s="11">
        <v>7</v>
      </c>
      <c r="H11" s="23">
        <v>57.14</v>
      </c>
      <c r="I11" s="11">
        <v>13</v>
      </c>
      <c r="J11" s="40">
        <v>61.54</v>
      </c>
      <c r="K11" s="11">
        <v>6</v>
      </c>
      <c r="L11" s="40">
        <v>83.33</v>
      </c>
      <c r="M11" s="36">
        <v>5</v>
      </c>
      <c r="N11" s="23">
        <v>40</v>
      </c>
      <c r="O11" s="11">
        <v>5</v>
      </c>
      <c r="P11" s="12">
        <v>4</v>
      </c>
      <c r="Q11" s="135">
        <f t="shared" si="0"/>
        <v>0.8</v>
      </c>
      <c r="R11" s="79" t="s">
        <v>10</v>
      </c>
      <c r="S11" s="90">
        <v>24</v>
      </c>
      <c r="T11" s="91">
        <v>24</v>
      </c>
      <c r="U11" s="140">
        <f t="shared" si="2"/>
        <v>1</v>
      </c>
      <c r="V11" s="81" t="s">
        <v>18</v>
      </c>
      <c r="W11" s="11">
        <v>2366</v>
      </c>
      <c r="X11" s="113">
        <f t="shared" si="1"/>
        <v>60</v>
      </c>
      <c r="Y11" s="120">
        <f>X11/W11*100</f>
        <v>2.5359256128486898</v>
      </c>
    </row>
    <row r="12" spans="1:25" ht="29.25" thickBot="1" x14ac:dyDescent="0.3">
      <c r="A12" s="59"/>
      <c r="B12" s="103" t="s">
        <v>19</v>
      </c>
      <c r="C12" s="171" t="s">
        <v>176</v>
      </c>
      <c r="D12" s="143" t="s">
        <v>120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146" t="s">
        <v>21</v>
      </c>
      <c r="P12" s="147"/>
      <c r="Q12" s="147"/>
      <c r="R12" s="147"/>
      <c r="S12" s="147"/>
      <c r="T12" s="147"/>
      <c r="U12" s="147"/>
      <c r="V12" s="147"/>
      <c r="W12" s="112">
        <f>W11+W13+W54</f>
        <v>11246</v>
      </c>
      <c r="X12" s="114">
        <f>X11+X13+X54</f>
        <v>360</v>
      </c>
      <c r="Y12" s="121">
        <f>X12/W12*100</f>
        <v>3.2011381824648764</v>
      </c>
    </row>
    <row r="13" spans="1:25" ht="42.75" x14ac:dyDescent="0.25">
      <c r="A13" s="59"/>
      <c r="B13" s="97" t="s">
        <v>22</v>
      </c>
      <c r="C13" s="168" t="s">
        <v>177</v>
      </c>
      <c r="D13" s="1">
        <v>24</v>
      </c>
      <c r="E13" s="2">
        <v>113</v>
      </c>
      <c r="F13" s="127">
        <v>75.22</v>
      </c>
      <c r="G13" s="1">
        <v>24</v>
      </c>
      <c r="H13" s="41">
        <v>87.5</v>
      </c>
      <c r="I13" s="1">
        <v>45</v>
      </c>
      <c r="J13" s="46">
        <v>66.67</v>
      </c>
      <c r="K13" s="1">
        <v>22</v>
      </c>
      <c r="L13" s="46">
        <v>95.45</v>
      </c>
      <c r="M13" s="42">
        <v>22</v>
      </c>
      <c r="N13" s="41">
        <v>59.09</v>
      </c>
      <c r="O13" s="1">
        <v>15</v>
      </c>
      <c r="P13" s="2">
        <v>12</v>
      </c>
      <c r="Q13" s="133">
        <f t="shared" si="0"/>
        <v>0.8</v>
      </c>
      <c r="R13" s="82" t="s">
        <v>10</v>
      </c>
      <c r="S13" s="88">
        <v>165</v>
      </c>
      <c r="T13" s="3">
        <v>157</v>
      </c>
      <c r="U13" s="138">
        <f t="shared" si="2"/>
        <v>0.95151515151515154</v>
      </c>
      <c r="V13" s="4" t="s">
        <v>10</v>
      </c>
      <c r="W13" s="1">
        <v>6234</v>
      </c>
      <c r="X13" s="106">
        <f t="shared" ref="X13:X32" si="4">E13+O13+S13</f>
        <v>293</v>
      </c>
      <c r="Y13" s="118">
        <f t="shared" si="3"/>
        <v>4.700032082130253</v>
      </c>
    </row>
    <row r="14" spans="1:25" ht="28.5" x14ac:dyDescent="0.25">
      <c r="A14" s="59"/>
      <c r="B14" s="31" t="s">
        <v>23</v>
      </c>
      <c r="C14" s="28" t="s">
        <v>178</v>
      </c>
      <c r="D14" s="6">
        <v>270</v>
      </c>
      <c r="E14" s="18">
        <v>1297</v>
      </c>
      <c r="F14" s="125">
        <v>66.849999999999994</v>
      </c>
      <c r="G14" s="48">
        <v>270</v>
      </c>
      <c r="H14" s="19">
        <v>71.48</v>
      </c>
      <c r="I14" s="48">
        <v>520</v>
      </c>
      <c r="J14" s="20">
        <v>64.23</v>
      </c>
      <c r="K14" s="48">
        <v>255</v>
      </c>
      <c r="L14" s="20">
        <v>58.04</v>
      </c>
      <c r="M14" s="38">
        <v>252</v>
      </c>
      <c r="N14" s="19">
        <v>76.19</v>
      </c>
      <c r="O14" s="6">
        <v>236</v>
      </c>
      <c r="P14" s="7">
        <v>119</v>
      </c>
      <c r="Q14" s="134">
        <f t="shared" si="0"/>
        <v>0.50423728813559321</v>
      </c>
      <c r="R14" s="63" t="s">
        <v>10</v>
      </c>
      <c r="S14" s="69">
        <v>2381</v>
      </c>
      <c r="T14" s="8">
        <v>2156</v>
      </c>
      <c r="U14" s="139">
        <f t="shared" si="2"/>
        <v>0.90550188996220071</v>
      </c>
      <c r="V14" s="63" t="s">
        <v>10</v>
      </c>
      <c r="W14" s="6">
        <v>25221</v>
      </c>
      <c r="X14" s="106">
        <f t="shared" si="4"/>
        <v>3914</v>
      </c>
      <c r="Y14" s="119">
        <f t="shared" si="3"/>
        <v>15.51881368700686</v>
      </c>
    </row>
    <row r="15" spans="1:25" ht="28.5" x14ac:dyDescent="0.25">
      <c r="A15" s="59"/>
      <c r="B15" s="31" t="s">
        <v>24</v>
      </c>
      <c r="C15" s="28" t="s">
        <v>179</v>
      </c>
      <c r="D15" s="6">
        <v>271</v>
      </c>
      <c r="E15" s="7">
        <v>1326</v>
      </c>
      <c r="F15" s="125">
        <v>82.88</v>
      </c>
      <c r="G15" s="6">
        <v>271</v>
      </c>
      <c r="H15" s="20">
        <v>77.12</v>
      </c>
      <c r="I15" s="6">
        <v>532</v>
      </c>
      <c r="J15" s="20">
        <v>82.14</v>
      </c>
      <c r="K15" s="6">
        <v>262</v>
      </c>
      <c r="L15" s="20">
        <v>83.59</v>
      </c>
      <c r="M15" s="26">
        <v>261</v>
      </c>
      <c r="N15" s="20">
        <v>89.66</v>
      </c>
      <c r="O15" s="6">
        <v>175</v>
      </c>
      <c r="P15" s="7">
        <v>64</v>
      </c>
      <c r="Q15" s="134">
        <f t="shared" si="0"/>
        <v>0.36571428571428571</v>
      </c>
      <c r="R15" s="73" t="s">
        <v>10</v>
      </c>
      <c r="S15" s="69">
        <v>1384</v>
      </c>
      <c r="T15" s="8">
        <v>1156</v>
      </c>
      <c r="U15" s="139">
        <f t="shared" si="2"/>
        <v>0.83526011560693647</v>
      </c>
      <c r="V15" s="63" t="s">
        <v>10</v>
      </c>
      <c r="W15" s="6">
        <v>58069</v>
      </c>
      <c r="X15" s="106">
        <f t="shared" si="4"/>
        <v>2885</v>
      </c>
      <c r="Y15" s="119">
        <f t="shared" si="3"/>
        <v>4.9682274535466426</v>
      </c>
    </row>
    <row r="16" spans="1:25" ht="28.5" x14ac:dyDescent="0.25">
      <c r="A16" s="59"/>
      <c r="B16" s="31" t="s">
        <v>25</v>
      </c>
      <c r="C16" s="28" t="s">
        <v>180</v>
      </c>
      <c r="D16" s="6">
        <v>137</v>
      </c>
      <c r="E16" s="7">
        <v>662</v>
      </c>
      <c r="F16" s="125">
        <v>90.63</v>
      </c>
      <c r="G16" s="48">
        <v>137</v>
      </c>
      <c r="H16" s="19">
        <v>92.7</v>
      </c>
      <c r="I16" s="48">
        <v>265</v>
      </c>
      <c r="J16" s="19">
        <v>87.92</v>
      </c>
      <c r="K16" s="48">
        <v>130</v>
      </c>
      <c r="L16" s="20">
        <v>90.77</v>
      </c>
      <c r="M16" s="38">
        <v>130</v>
      </c>
      <c r="N16" s="19">
        <v>93.85</v>
      </c>
      <c r="O16" s="6">
        <v>99</v>
      </c>
      <c r="P16" s="7">
        <v>77</v>
      </c>
      <c r="Q16" s="134">
        <f t="shared" si="0"/>
        <v>0.77777777777777779</v>
      </c>
      <c r="R16" s="73" t="s">
        <v>10</v>
      </c>
      <c r="S16" s="70">
        <v>1088</v>
      </c>
      <c r="T16" s="9">
        <v>1058</v>
      </c>
      <c r="U16" s="139">
        <f t="shared" si="2"/>
        <v>0.97242647058823528</v>
      </c>
      <c r="V16" s="63" t="s">
        <v>10</v>
      </c>
      <c r="W16" s="6">
        <v>7164</v>
      </c>
      <c r="X16" s="106">
        <f t="shared" si="4"/>
        <v>1849</v>
      </c>
      <c r="Y16" s="119">
        <f t="shared" si="3"/>
        <v>25.809603573422667</v>
      </c>
    </row>
    <row r="17" spans="1:25" ht="28.5" x14ac:dyDescent="0.25">
      <c r="A17" s="59"/>
      <c r="B17" s="31" t="s">
        <v>26</v>
      </c>
      <c r="C17" s="28" t="s">
        <v>129</v>
      </c>
      <c r="D17" s="6">
        <v>299</v>
      </c>
      <c r="E17" s="18">
        <v>1391</v>
      </c>
      <c r="F17" s="125">
        <v>70.67</v>
      </c>
      <c r="G17" s="48">
        <v>299</v>
      </c>
      <c r="H17" s="19">
        <v>60.87</v>
      </c>
      <c r="I17" s="48">
        <v>559</v>
      </c>
      <c r="J17" s="19">
        <v>61</v>
      </c>
      <c r="K17" s="48">
        <v>268</v>
      </c>
      <c r="L17" s="19">
        <v>85.82</v>
      </c>
      <c r="M17" s="38">
        <v>265</v>
      </c>
      <c r="N17" s="19">
        <v>86.79</v>
      </c>
      <c r="O17" s="6">
        <v>62</v>
      </c>
      <c r="P17" s="7">
        <v>28</v>
      </c>
      <c r="Q17" s="134">
        <f t="shared" si="0"/>
        <v>0.45161290322580644</v>
      </c>
      <c r="R17" s="73" t="s">
        <v>10</v>
      </c>
      <c r="S17" s="69">
        <v>605</v>
      </c>
      <c r="T17" s="8">
        <v>544</v>
      </c>
      <c r="U17" s="139">
        <f t="shared" si="2"/>
        <v>0.89917355371900831</v>
      </c>
      <c r="V17" s="63" t="s">
        <v>10</v>
      </c>
      <c r="W17" s="6">
        <v>34023</v>
      </c>
      <c r="X17" s="106">
        <f t="shared" si="4"/>
        <v>2058</v>
      </c>
      <c r="Y17" s="119">
        <f t="shared" si="3"/>
        <v>6.0488493078211798</v>
      </c>
    </row>
    <row r="18" spans="1:25" ht="28.5" x14ac:dyDescent="0.25">
      <c r="A18" s="59"/>
      <c r="B18" s="31" t="s">
        <v>27</v>
      </c>
      <c r="C18" s="28" t="s">
        <v>182</v>
      </c>
      <c r="D18" s="6">
        <v>345</v>
      </c>
      <c r="E18" s="7">
        <v>1591</v>
      </c>
      <c r="F18" s="125">
        <v>85.54</v>
      </c>
      <c r="G18" s="48">
        <v>345</v>
      </c>
      <c r="H18" s="19">
        <v>84.64</v>
      </c>
      <c r="I18" s="48">
        <v>639</v>
      </c>
      <c r="J18" s="19">
        <v>83.72</v>
      </c>
      <c r="K18" s="48">
        <v>305</v>
      </c>
      <c r="L18" s="20">
        <v>94.1</v>
      </c>
      <c r="M18" s="38">
        <v>302</v>
      </c>
      <c r="N18" s="19">
        <v>81.790000000000006</v>
      </c>
      <c r="O18" s="6">
        <v>259</v>
      </c>
      <c r="P18" s="7">
        <v>213</v>
      </c>
      <c r="Q18" s="134">
        <f t="shared" si="0"/>
        <v>0.82239382239382242</v>
      </c>
      <c r="R18" s="73" t="s">
        <v>10</v>
      </c>
      <c r="S18" s="70">
        <v>2979</v>
      </c>
      <c r="T18" s="9">
        <v>2805</v>
      </c>
      <c r="U18" s="139">
        <f t="shared" si="2"/>
        <v>0.94159113796576033</v>
      </c>
      <c r="V18" s="63" t="s">
        <v>10</v>
      </c>
      <c r="W18" s="6">
        <v>7106</v>
      </c>
      <c r="X18" s="106">
        <f t="shared" si="4"/>
        <v>4829</v>
      </c>
      <c r="Y18" s="119">
        <f t="shared" si="3"/>
        <v>67.956656346749227</v>
      </c>
    </row>
    <row r="19" spans="1:25" ht="28.5" x14ac:dyDescent="0.25">
      <c r="A19" s="59"/>
      <c r="B19" s="31" t="s">
        <v>28</v>
      </c>
      <c r="C19" s="28" t="s">
        <v>183</v>
      </c>
      <c r="D19" s="6">
        <v>50</v>
      </c>
      <c r="E19" s="7">
        <v>245</v>
      </c>
      <c r="F19" s="125">
        <v>73.88</v>
      </c>
      <c r="G19" s="48">
        <v>50</v>
      </c>
      <c r="H19" s="19">
        <v>84</v>
      </c>
      <c r="I19" s="48">
        <v>99</v>
      </c>
      <c r="J19" s="20">
        <v>81.819999999999993</v>
      </c>
      <c r="K19" s="48">
        <v>49</v>
      </c>
      <c r="L19" s="20">
        <v>79.59</v>
      </c>
      <c r="M19" s="38">
        <v>47</v>
      </c>
      <c r="N19" s="20">
        <v>40.43</v>
      </c>
      <c r="O19" s="6">
        <v>36</v>
      </c>
      <c r="P19" s="7">
        <v>29</v>
      </c>
      <c r="Q19" s="134">
        <f t="shared" si="0"/>
        <v>0.80555555555555558</v>
      </c>
      <c r="R19" s="73" t="s">
        <v>10</v>
      </c>
      <c r="S19" s="69">
        <v>300</v>
      </c>
      <c r="T19" s="8">
        <v>289</v>
      </c>
      <c r="U19" s="139">
        <f t="shared" si="2"/>
        <v>0.96333333333333337</v>
      </c>
      <c r="V19" s="63" t="s">
        <v>10</v>
      </c>
      <c r="W19" s="6">
        <v>1970</v>
      </c>
      <c r="X19" s="106">
        <f t="shared" si="4"/>
        <v>581</v>
      </c>
      <c r="Y19" s="119">
        <f t="shared" si="3"/>
        <v>29.492385786802028</v>
      </c>
    </row>
    <row r="20" spans="1:25" ht="28.5" x14ac:dyDescent="0.25">
      <c r="A20" s="59"/>
      <c r="B20" s="31" t="s">
        <v>29</v>
      </c>
      <c r="C20" s="28" t="s">
        <v>184</v>
      </c>
      <c r="D20" s="6">
        <v>105</v>
      </c>
      <c r="E20" s="7">
        <v>454</v>
      </c>
      <c r="F20" s="125">
        <v>74.45</v>
      </c>
      <c r="G20" s="48">
        <v>105</v>
      </c>
      <c r="H20" s="19">
        <v>70.48</v>
      </c>
      <c r="I20" s="48">
        <v>177</v>
      </c>
      <c r="J20" s="19">
        <v>71.75</v>
      </c>
      <c r="K20" s="48">
        <v>86</v>
      </c>
      <c r="L20" s="19">
        <v>84</v>
      </c>
      <c r="M20" s="38">
        <v>86</v>
      </c>
      <c r="N20" s="19">
        <v>73.260000000000005</v>
      </c>
      <c r="O20" s="6">
        <v>87</v>
      </c>
      <c r="P20" s="7">
        <v>53</v>
      </c>
      <c r="Q20" s="134">
        <f t="shared" si="0"/>
        <v>0.60919540229885061</v>
      </c>
      <c r="R20" s="74" t="s">
        <v>10</v>
      </c>
      <c r="S20" s="70">
        <v>764</v>
      </c>
      <c r="T20" s="9">
        <v>715</v>
      </c>
      <c r="U20" s="139">
        <f t="shared" si="2"/>
        <v>0.93586387434554974</v>
      </c>
      <c r="V20" s="63" t="s">
        <v>10</v>
      </c>
      <c r="W20" s="6">
        <v>23071</v>
      </c>
      <c r="X20" s="106">
        <f t="shared" si="4"/>
        <v>1305</v>
      </c>
      <c r="Y20" s="119">
        <f t="shared" si="3"/>
        <v>5.6564518226344767</v>
      </c>
    </row>
    <row r="21" spans="1:25" ht="28.5" x14ac:dyDescent="0.25">
      <c r="A21" s="59"/>
      <c r="B21" s="31" t="s">
        <v>30</v>
      </c>
      <c r="C21" s="28" t="s">
        <v>130</v>
      </c>
      <c r="D21" s="6">
        <v>1952</v>
      </c>
      <c r="E21" s="7">
        <v>8614</v>
      </c>
      <c r="F21" s="125">
        <v>75.180000000000007</v>
      </c>
      <c r="G21" s="48">
        <v>1952</v>
      </c>
      <c r="H21" s="19">
        <v>69.260000000000005</v>
      </c>
      <c r="I21" s="48">
        <v>3421</v>
      </c>
      <c r="J21" s="19">
        <v>64.86</v>
      </c>
      <c r="K21" s="48">
        <v>1630</v>
      </c>
      <c r="L21" s="19">
        <v>90.43</v>
      </c>
      <c r="M21" s="38">
        <v>1611</v>
      </c>
      <c r="N21" s="19">
        <v>88.83</v>
      </c>
      <c r="O21" s="6">
        <v>1601</v>
      </c>
      <c r="P21" s="7">
        <v>736</v>
      </c>
      <c r="Q21" s="134">
        <f t="shared" si="0"/>
        <v>0.45971267957526546</v>
      </c>
      <c r="R21" s="74" t="s">
        <v>10</v>
      </c>
      <c r="S21" s="70">
        <v>18208</v>
      </c>
      <c r="T21" s="9">
        <v>15847</v>
      </c>
      <c r="U21" s="139">
        <f t="shared" si="2"/>
        <v>0.87033172231985945</v>
      </c>
      <c r="V21" s="63" t="s">
        <v>10</v>
      </c>
      <c r="W21" s="6">
        <v>261304</v>
      </c>
      <c r="X21" s="106">
        <f t="shared" si="4"/>
        <v>28423</v>
      </c>
      <c r="Y21" s="119">
        <f t="shared" si="3"/>
        <v>10.877368888344611</v>
      </c>
    </row>
    <row r="22" spans="1:25" ht="42.75" x14ac:dyDescent="0.25">
      <c r="A22" s="59"/>
      <c r="B22" s="31" t="s">
        <v>31</v>
      </c>
      <c r="C22" s="28" t="s">
        <v>131</v>
      </c>
      <c r="D22" s="6">
        <v>25</v>
      </c>
      <c r="E22" s="7">
        <v>114</v>
      </c>
      <c r="F22" s="128">
        <v>92.98</v>
      </c>
      <c r="G22" s="48">
        <v>25</v>
      </c>
      <c r="H22" s="19">
        <v>96</v>
      </c>
      <c r="I22" s="48">
        <v>45</v>
      </c>
      <c r="J22" s="19">
        <v>88.89</v>
      </c>
      <c r="K22" s="48">
        <v>22</v>
      </c>
      <c r="L22" s="19">
        <v>95.45</v>
      </c>
      <c r="M22" s="38">
        <v>22</v>
      </c>
      <c r="N22" s="19">
        <v>95.45</v>
      </c>
      <c r="O22" s="6">
        <v>11</v>
      </c>
      <c r="P22" s="7">
        <v>10</v>
      </c>
      <c r="Q22" s="134">
        <f t="shared" si="0"/>
        <v>0.90909090909090906</v>
      </c>
      <c r="R22" s="74" t="s">
        <v>10</v>
      </c>
      <c r="S22" s="69">
        <v>153</v>
      </c>
      <c r="T22" s="8">
        <v>151</v>
      </c>
      <c r="U22" s="139">
        <f t="shared" si="2"/>
        <v>0.98692810457516345</v>
      </c>
      <c r="V22" s="63" t="s">
        <v>10</v>
      </c>
      <c r="W22" s="6">
        <v>4516</v>
      </c>
      <c r="X22" s="106">
        <f t="shared" si="4"/>
        <v>278</v>
      </c>
      <c r="Y22" s="119">
        <f t="shared" si="3"/>
        <v>6.1558901682905223</v>
      </c>
    </row>
    <row r="23" spans="1:25" ht="28.5" x14ac:dyDescent="0.25">
      <c r="A23" s="59"/>
      <c r="B23" s="31" t="s">
        <v>32</v>
      </c>
      <c r="C23" s="28" t="s">
        <v>132</v>
      </c>
      <c r="D23" s="6">
        <v>310</v>
      </c>
      <c r="E23" s="7">
        <v>1502</v>
      </c>
      <c r="F23" s="128">
        <v>82.82</v>
      </c>
      <c r="G23" s="48">
        <v>310</v>
      </c>
      <c r="H23" s="19">
        <v>86.45</v>
      </c>
      <c r="I23" s="48">
        <v>600</v>
      </c>
      <c r="J23" s="19">
        <v>68</v>
      </c>
      <c r="K23" s="48">
        <v>296</v>
      </c>
      <c r="L23" s="19">
        <v>94.93</v>
      </c>
      <c r="M23" s="38">
        <v>296</v>
      </c>
      <c r="N23" s="19">
        <v>96.96</v>
      </c>
      <c r="O23" s="6">
        <v>243</v>
      </c>
      <c r="P23" s="7">
        <v>128</v>
      </c>
      <c r="Q23" s="134">
        <f t="shared" si="0"/>
        <v>0.52674897119341568</v>
      </c>
      <c r="R23" s="73" t="s">
        <v>10</v>
      </c>
      <c r="S23" s="70">
        <v>2510</v>
      </c>
      <c r="T23" s="9">
        <v>2174</v>
      </c>
      <c r="U23" s="139">
        <f t="shared" si="2"/>
        <v>0.86613545816733073</v>
      </c>
      <c r="V23" s="63" t="s">
        <v>10</v>
      </c>
      <c r="W23" s="108">
        <v>38396</v>
      </c>
      <c r="X23" s="106">
        <f t="shared" si="4"/>
        <v>4255</v>
      </c>
      <c r="Y23" s="119">
        <f t="shared" si="3"/>
        <v>11.081883529534327</v>
      </c>
    </row>
    <row r="24" spans="1:25" ht="28.5" x14ac:dyDescent="0.25">
      <c r="A24" s="59"/>
      <c r="B24" s="30" t="s">
        <v>33</v>
      </c>
      <c r="C24" s="28" t="s">
        <v>133</v>
      </c>
      <c r="D24" s="6">
        <v>254</v>
      </c>
      <c r="E24" s="7">
        <v>1236</v>
      </c>
      <c r="F24" s="125">
        <v>86.25</v>
      </c>
      <c r="G24" s="6">
        <v>254</v>
      </c>
      <c r="H24" s="20">
        <v>86.61</v>
      </c>
      <c r="I24" s="6">
        <v>494</v>
      </c>
      <c r="J24" s="20">
        <v>80.36</v>
      </c>
      <c r="K24" s="6">
        <v>245</v>
      </c>
      <c r="L24" s="20">
        <v>91.02</v>
      </c>
      <c r="M24" s="26">
        <v>243</v>
      </c>
      <c r="N24" s="20">
        <v>93</v>
      </c>
      <c r="O24" s="6">
        <v>329</v>
      </c>
      <c r="P24" s="7">
        <v>252</v>
      </c>
      <c r="Q24" s="134">
        <f t="shared" si="0"/>
        <v>0.76595744680851063</v>
      </c>
      <c r="R24" s="73" t="s">
        <v>221</v>
      </c>
      <c r="S24" s="69">
        <v>1994</v>
      </c>
      <c r="T24" s="8">
        <v>1932</v>
      </c>
      <c r="U24" s="139">
        <f t="shared" si="2"/>
        <v>0.96890672016048141</v>
      </c>
      <c r="V24" s="63" t="s">
        <v>10</v>
      </c>
      <c r="W24" s="6">
        <v>33778</v>
      </c>
      <c r="X24" s="106">
        <f t="shared" si="4"/>
        <v>3559</v>
      </c>
      <c r="Y24" s="119">
        <f t="shared" si="3"/>
        <v>10.536443839185267</v>
      </c>
    </row>
    <row r="25" spans="1:25" ht="28.5" x14ac:dyDescent="0.25">
      <c r="A25" s="59"/>
      <c r="B25" s="31" t="s">
        <v>34</v>
      </c>
      <c r="C25" s="28" t="s">
        <v>134</v>
      </c>
      <c r="D25" s="6">
        <v>7</v>
      </c>
      <c r="E25" s="7">
        <v>29</v>
      </c>
      <c r="F25" s="125">
        <v>96.55</v>
      </c>
      <c r="G25" s="6">
        <v>7</v>
      </c>
      <c r="H25" s="20">
        <v>100</v>
      </c>
      <c r="I25" s="6">
        <v>12</v>
      </c>
      <c r="J25" s="20">
        <v>91.67</v>
      </c>
      <c r="K25" s="6">
        <v>5</v>
      </c>
      <c r="L25" s="20">
        <v>100</v>
      </c>
      <c r="M25" s="26">
        <v>5</v>
      </c>
      <c r="N25" s="20">
        <v>100</v>
      </c>
      <c r="O25" s="6">
        <v>7</v>
      </c>
      <c r="P25" s="7">
        <v>6</v>
      </c>
      <c r="Q25" s="134">
        <f t="shared" si="0"/>
        <v>0.8571428571428571</v>
      </c>
      <c r="R25" s="74" t="s">
        <v>10</v>
      </c>
      <c r="S25" s="69">
        <v>78</v>
      </c>
      <c r="T25" s="8">
        <v>64</v>
      </c>
      <c r="U25" s="139">
        <f t="shared" si="2"/>
        <v>0.82051282051282048</v>
      </c>
      <c r="V25" s="63" t="s">
        <v>10</v>
      </c>
      <c r="W25" s="5">
        <v>3558</v>
      </c>
      <c r="X25" s="106">
        <f t="shared" si="4"/>
        <v>114</v>
      </c>
      <c r="Y25" s="119">
        <f t="shared" si="3"/>
        <v>3.2040472175379429</v>
      </c>
    </row>
    <row r="26" spans="1:25" ht="28.5" x14ac:dyDescent="0.25">
      <c r="A26" s="59"/>
      <c r="B26" s="31" t="s">
        <v>35</v>
      </c>
      <c r="C26" s="28" t="s">
        <v>135</v>
      </c>
      <c r="D26" s="6">
        <v>14</v>
      </c>
      <c r="E26" s="7">
        <v>70</v>
      </c>
      <c r="F26" s="125">
        <v>91.43</v>
      </c>
      <c r="G26" s="48">
        <v>14</v>
      </c>
      <c r="H26" s="19">
        <v>100</v>
      </c>
      <c r="I26" s="48">
        <v>28</v>
      </c>
      <c r="J26" s="19">
        <v>92.86</v>
      </c>
      <c r="K26" s="48">
        <v>14</v>
      </c>
      <c r="L26" s="19">
        <v>85.71</v>
      </c>
      <c r="M26" s="38">
        <v>14</v>
      </c>
      <c r="N26" s="19">
        <v>85.71</v>
      </c>
      <c r="O26" s="6">
        <v>13</v>
      </c>
      <c r="P26" s="7">
        <v>6</v>
      </c>
      <c r="Q26" s="134">
        <f t="shared" si="0"/>
        <v>0.46153846153846156</v>
      </c>
      <c r="R26" s="74" t="s">
        <v>10</v>
      </c>
      <c r="S26" s="69">
        <v>120</v>
      </c>
      <c r="T26" s="8">
        <v>105</v>
      </c>
      <c r="U26" s="139">
        <f t="shared" si="2"/>
        <v>0.875</v>
      </c>
      <c r="V26" s="63" t="s">
        <v>10</v>
      </c>
      <c r="W26" s="5">
        <v>3414</v>
      </c>
      <c r="X26" s="106">
        <f t="shared" si="4"/>
        <v>203</v>
      </c>
      <c r="Y26" s="119">
        <f t="shared" si="3"/>
        <v>5.9461042765084944</v>
      </c>
    </row>
    <row r="27" spans="1:25" ht="28.5" x14ac:dyDescent="0.25">
      <c r="A27" s="59"/>
      <c r="B27" s="31" t="s">
        <v>36</v>
      </c>
      <c r="C27" s="28" t="s">
        <v>185</v>
      </c>
      <c r="D27" s="6">
        <v>36</v>
      </c>
      <c r="E27" s="7">
        <v>164</v>
      </c>
      <c r="F27" s="125">
        <v>82.32</v>
      </c>
      <c r="G27" s="48">
        <v>36</v>
      </c>
      <c r="H27" s="19">
        <v>75</v>
      </c>
      <c r="I27" s="48">
        <v>66</v>
      </c>
      <c r="J27" s="19">
        <v>80.3</v>
      </c>
      <c r="K27" s="48">
        <v>31</v>
      </c>
      <c r="L27" s="19">
        <v>87.1</v>
      </c>
      <c r="M27" s="38">
        <v>31</v>
      </c>
      <c r="N27" s="19">
        <v>90.32</v>
      </c>
      <c r="O27" s="6">
        <v>29</v>
      </c>
      <c r="P27" s="7">
        <v>17</v>
      </c>
      <c r="Q27" s="134">
        <f t="shared" si="0"/>
        <v>0.58620689655172409</v>
      </c>
      <c r="R27" s="74" t="s">
        <v>10</v>
      </c>
      <c r="S27" s="69">
        <v>280</v>
      </c>
      <c r="T27" s="8">
        <v>225</v>
      </c>
      <c r="U27" s="139">
        <f t="shared" si="2"/>
        <v>0.8035714285714286</v>
      </c>
      <c r="V27" s="63" t="s">
        <v>10</v>
      </c>
      <c r="W27" s="6">
        <v>9126</v>
      </c>
      <c r="X27" s="106">
        <f t="shared" si="4"/>
        <v>473</v>
      </c>
      <c r="Y27" s="119">
        <f t="shared" si="3"/>
        <v>5.1829936445321056</v>
      </c>
    </row>
    <row r="28" spans="1:25" ht="28.5" x14ac:dyDescent="0.25">
      <c r="A28" s="59"/>
      <c r="B28" s="31" t="s">
        <v>37</v>
      </c>
      <c r="C28" s="28" t="s">
        <v>186</v>
      </c>
      <c r="D28" s="6">
        <v>1342</v>
      </c>
      <c r="E28" s="7">
        <v>6437</v>
      </c>
      <c r="F28" s="125">
        <v>78.14</v>
      </c>
      <c r="G28" s="48">
        <v>1342</v>
      </c>
      <c r="H28" s="19">
        <v>73.7</v>
      </c>
      <c r="I28" s="48">
        <v>2573</v>
      </c>
      <c r="J28" s="19">
        <v>72.790000000000006</v>
      </c>
      <c r="K28" s="48">
        <v>1267</v>
      </c>
      <c r="L28" s="19">
        <v>83.66</v>
      </c>
      <c r="M28" s="38">
        <v>1255</v>
      </c>
      <c r="N28" s="19">
        <v>88.29</v>
      </c>
      <c r="O28" s="6">
        <v>1225</v>
      </c>
      <c r="P28" s="7">
        <v>767</v>
      </c>
      <c r="Q28" s="134">
        <f t="shared" si="0"/>
        <v>0.62612244897959179</v>
      </c>
      <c r="R28" s="74" t="s">
        <v>10</v>
      </c>
      <c r="S28" s="69">
        <v>11038</v>
      </c>
      <c r="T28" s="8">
        <v>9511</v>
      </c>
      <c r="U28" s="139">
        <f t="shared" si="2"/>
        <v>0.86165972096394272</v>
      </c>
      <c r="V28" s="63" t="s">
        <v>10</v>
      </c>
      <c r="W28" s="6">
        <v>69882</v>
      </c>
      <c r="X28" s="106">
        <f t="shared" si="4"/>
        <v>18700</v>
      </c>
      <c r="Y28" s="119">
        <f t="shared" si="3"/>
        <v>26.759394407715863</v>
      </c>
    </row>
    <row r="29" spans="1:25" ht="28.5" x14ac:dyDescent="0.25">
      <c r="A29" s="59"/>
      <c r="B29" s="31" t="s">
        <v>38</v>
      </c>
      <c r="C29" s="28" t="s">
        <v>136</v>
      </c>
      <c r="D29" s="6">
        <v>58</v>
      </c>
      <c r="E29" s="7">
        <v>286</v>
      </c>
      <c r="F29" s="125">
        <v>88.11</v>
      </c>
      <c r="G29" s="48">
        <v>58</v>
      </c>
      <c r="H29" s="19">
        <v>82.76</v>
      </c>
      <c r="I29" s="48">
        <v>114</v>
      </c>
      <c r="J29" s="19">
        <v>87.72</v>
      </c>
      <c r="K29" s="48">
        <v>57</v>
      </c>
      <c r="L29" s="19">
        <v>89.47</v>
      </c>
      <c r="M29" s="38">
        <v>57</v>
      </c>
      <c r="N29" s="19">
        <v>92.98</v>
      </c>
      <c r="O29" s="6">
        <v>24</v>
      </c>
      <c r="P29" s="7">
        <v>18</v>
      </c>
      <c r="Q29" s="134">
        <f t="shared" si="0"/>
        <v>0.75</v>
      </c>
      <c r="R29" s="74" t="s">
        <v>10</v>
      </c>
      <c r="S29" s="69">
        <v>256</v>
      </c>
      <c r="T29" s="8">
        <v>220</v>
      </c>
      <c r="U29" s="139">
        <f t="shared" si="2"/>
        <v>0.859375</v>
      </c>
      <c r="V29" s="63" t="s">
        <v>10</v>
      </c>
      <c r="W29" s="6">
        <v>6938</v>
      </c>
      <c r="X29" s="106">
        <f t="shared" si="4"/>
        <v>566</v>
      </c>
      <c r="Y29" s="119">
        <f t="shared" si="3"/>
        <v>8.1579705967137492</v>
      </c>
    </row>
    <row r="30" spans="1:25" ht="28.5" x14ac:dyDescent="0.25">
      <c r="A30" s="59"/>
      <c r="B30" s="31" t="s">
        <v>39</v>
      </c>
      <c r="C30" s="28" t="s">
        <v>181</v>
      </c>
      <c r="D30" s="6">
        <v>267</v>
      </c>
      <c r="E30" s="18">
        <v>1286</v>
      </c>
      <c r="F30" s="125">
        <v>60.19</v>
      </c>
      <c r="G30" s="48">
        <v>267</v>
      </c>
      <c r="H30" s="19">
        <v>61.8</v>
      </c>
      <c r="I30" s="48">
        <v>515</v>
      </c>
      <c r="J30" s="19">
        <v>52.23</v>
      </c>
      <c r="K30" s="48">
        <v>252</v>
      </c>
      <c r="L30" s="19">
        <v>84.52</v>
      </c>
      <c r="M30" s="38">
        <v>252</v>
      </c>
      <c r="N30" s="19">
        <v>50.4</v>
      </c>
      <c r="O30" s="6">
        <v>211</v>
      </c>
      <c r="P30" s="7">
        <v>135</v>
      </c>
      <c r="Q30" s="134">
        <f t="shared" si="0"/>
        <v>0.6398104265402843</v>
      </c>
      <c r="R30" s="74" t="s">
        <v>10</v>
      </c>
      <c r="S30" s="69">
        <v>2422</v>
      </c>
      <c r="T30" s="8">
        <v>2211</v>
      </c>
      <c r="U30" s="139">
        <f t="shared" si="2"/>
        <v>0.91288191577208921</v>
      </c>
      <c r="V30" s="63" t="s">
        <v>10</v>
      </c>
      <c r="W30" s="6">
        <v>10332</v>
      </c>
      <c r="X30" s="106">
        <f t="shared" si="4"/>
        <v>3919</v>
      </c>
      <c r="Y30" s="119">
        <f t="shared" si="3"/>
        <v>37.930700735578782</v>
      </c>
    </row>
    <row r="31" spans="1:25" ht="28.5" x14ac:dyDescent="0.25">
      <c r="A31" s="59"/>
      <c r="B31" s="31" t="s">
        <v>40</v>
      </c>
      <c r="C31" s="28" t="s">
        <v>187</v>
      </c>
      <c r="D31" s="6">
        <v>63</v>
      </c>
      <c r="E31" s="18">
        <v>301</v>
      </c>
      <c r="F31" s="125">
        <v>78.739999999999995</v>
      </c>
      <c r="G31" s="48">
        <v>63</v>
      </c>
      <c r="H31" s="19">
        <v>71.430000000000007</v>
      </c>
      <c r="I31" s="48">
        <v>121</v>
      </c>
      <c r="J31" s="19">
        <v>74.38</v>
      </c>
      <c r="K31" s="48">
        <v>59</v>
      </c>
      <c r="L31" s="19">
        <v>86.44</v>
      </c>
      <c r="M31" s="38">
        <v>58</v>
      </c>
      <c r="N31" s="19">
        <v>87.93</v>
      </c>
      <c r="O31" s="6">
        <v>60</v>
      </c>
      <c r="P31" s="7">
        <v>41</v>
      </c>
      <c r="Q31" s="134">
        <f t="shared" si="0"/>
        <v>0.68333333333333335</v>
      </c>
      <c r="R31" s="74" t="s">
        <v>10</v>
      </c>
      <c r="S31" s="70">
        <v>533</v>
      </c>
      <c r="T31" s="9">
        <v>497</v>
      </c>
      <c r="U31" s="139">
        <f t="shared" si="2"/>
        <v>0.93245778611632268</v>
      </c>
      <c r="V31" s="63" t="s">
        <v>10</v>
      </c>
      <c r="W31" s="6">
        <v>11908</v>
      </c>
      <c r="X31" s="106">
        <f t="shared" si="4"/>
        <v>894</v>
      </c>
      <c r="Y31" s="119">
        <f t="shared" si="3"/>
        <v>7.5075579442391671</v>
      </c>
    </row>
    <row r="32" spans="1:25" ht="28.5" x14ac:dyDescent="0.25">
      <c r="A32" s="59"/>
      <c r="B32" s="31" t="s">
        <v>41</v>
      </c>
      <c r="C32" s="28" t="s">
        <v>137</v>
      </c>
      <c r="D32" s="6">
        <v>349</v>
      </c>
      <c r="E32" s="7">
        <v>1698</v>
      </c>
      <c r="F32" s="125">
        <v>88.87</v>
      </c>
      <c r="G32" s="48">
        <v>349</v>
      </c>
      <c r="H32" s="19">
        <v>88.54</v>
      </c>
      <c r="I32" s="48">
        <v>682</v>
      </c>
      <c r="J32" s="19">
        <v>88.27</v>
      </c>
      <c r="K32" s="48">
        <v>335</v>
      </c>
      <c r="L32" s="19">
        <v>90.45</v>
      </c>
      <c r="M32" s="38">
        <v>332</v>
      </c>
      <c r="N32" s="19">
        <v>88.86</v>
      </c>
      <c r="O32" s="6">
        <v>85</v>
      </c>
      <c r="P32" s="7">
        <v>57</v>
      </c>
      <c r="Q32" s="134">
        <f t="shared" si="0"/>
        <v>0.6705882352941176</v>
      </c>
      <c r="R32" s="74" t="s">
        <v>10</v>
      </c>
      <c r="S32" s="70">
        <v>881</v>
      </c>
      <c r="T32" s="9">
        <v>754</v>
      </c>
      <c r="U32" s="139">
        <f t="shared" si="2"/>
        <v>0.85584562996594782</v>
      </c>
      <c r="V32" s="63" t="s">
        <v>10</v>
      </c>
      <c r="W32" s="6">
        <v>24790</v>
      </c>
      <c r="X32" s="106">
        <f t="shared" si="4"/>
        <v>2664</v>
      </c>
      <c r="Y32" s="119">
        <f t="shared" si="3"/>
        <v>10.746268656716417</v>
      </c>
    </row>
    <row r="33" spans="1:25" ht="28.5" x14ac:dyDescent="0.25">
      <c r="A33" s="59"/>
      <c r="B33" s="31" t="s">
        <v>42</v>
      </c>
      <c r="C33" s="28" t="s">
        <v>138</v>
      </c>
      <c r="D33" s="6">
        <v>47</v>
      </c>
      <c r="E33" s="7">
        <v>223</v>
      </c>
      <c r="F33" s="125">
        <v>83.41</v>
      </c>
      <c r="G33" s="48">
        <v>47</v>
      </c>
      <c r="H33" s="19">
        <v>80.849999999999994</v>
      </c>
      <c r="I33" s="48">
        <v>89</v>
      </c>
      <c r="J33" s="20">
        <v>76.400000000000006</v>
      </c>
      <c r="K33" s="48">
        <v>44</v>
      </c>
      <c r="L33" s="20">
        <v>90.91</v>
      </c>
      <c r="M33" s="38">
        <v>43</v>
      </c>
      <c r="N33" s="19">
        <v>93.02</v>
      </c>
      <c r="O33" s="6">
        <v>2</v>
      </c>
      <c r="P33" s="7">
        <v>1</v>
      </c>
      <c r="Q33" s="134">
        <f t="shared" si="0"/>
        <v>0.5</v>
      </c>
      <c r="R33" s="73" t="s">
        <v>221</v>
      </c>
      <c r="S33" s="69" t="s">
        <v>20</v>
      </c>
      <c r="T33" s="8" t="s">
        <v>20</v>
      </c>
      <c r="U33" s="139" t="s">
        <v>21</v>
      </c>
      <c r="V33" s="63" t="s">
        <v>21</v>
      </c>
      <c r="W33" s="108">
        <v>5858</v>
      </c>
      <c r="X33" s="106">
        <f>E33+O33</f>
        <v>225</v>
      </c>
      <c r="Y33" s="119">
        <f t="shared" si="3"/>
        <v>3.8409013315124612</v>
      </c>
    </row>
    <row r="34" spans="1:25" ht="28.5" x14ac:dyDescent="0.25">
      <c r="A34" s="59"/>
      <c r="B34" s="31" t="s">
        <v>43</v>
      </c>
      <c r="C34" s="28" t="s">
        <v>139</v>
      </c>
      <c r="D34" s="6">
        <v>402</v>
      </c>
      <c r="E34" s="7">
        <v>1930</v>
      </c>
      <c r="F34" s="125">
        <v>79.900000000000006</v>
      </c>
      <c r="G34" s="48">
        <v>402</v>
      </c>
      <c r="H34" s="19">
        <v>74.88</v>
      </c>
      <c r="I34" s="48">
        <v>778</v>
      </c>
      <c r="J34" s="20">
        <v>78.150000000000006</v>
      </c>
      <c r="K34" s="48">
        <v>377</v>
      </c>
      <c r="L34" s="20">
        <v>89.92</v>
      </c>
      <c r="M34" s="38">
        <v>373</v>
      </c>
      <c r="N34" s="19">
        <v>78.819999999999993</v>
      </c>
      <c r="O34" s="6">
        <v>346</v>
      </c>
      <c r="P34" s="7">
        <v>193</v>
      </c>
      <c r="Q34" s="134">
        <f t="shared" si="0"/>
        <v>0.55780346820809246</v>
      </c>
      <c r="R34" s="74" t="s">
        <v>10</v>
      </c>
      <c r="S34" s="69">
        <v>3356</v>
      </c>
      <c r="T34" s="8">
        <v>3133</v>
      </c>
      <c r="U34" s="139">
        <f t="shared" si="2"/>
        <v>0.93355184743742547</v>
      </c>
      <c r="V34" s="63" t="s">
        <v>10</v>
      </c>
      <c r="W34" s="6">
        <v>21498</v>
      </c>
      <c r="X34" s="106">
        <f t="shared" ref="X34:X54" si="5">E34+O34+S34</f>
        <v>5632</v>
      </c>
      <c r="Y34" s="119">
        <f t="shared" si="3"/>
        <v>26.197785840543308</v>
      </c>
    </row>
    <row r="35" spans="1:25" ht="85.5" x14ac:dyDescent="0.25">
      <c r="A35" s="59"/>
      <c r="B35" s="31" t="s">
        <v>44</v>
      </c>
      <c r="C35" s="28" t="s">
        <v>188</v>
      </c>
      <c r="D35" s="6">
        <v>358</v>
      </c>
      <c r="E35" s="7">
        <v>1740</v>
      </c>
      <c r="F35" s="125">
        <v>78.680000000000007</v>
      </c>
      <c r="G35" s="48">
        <v>358</v>
      </c>
      <c r="H35" s="19">
        <v>73.180000000000007</v>
      </c>
      <c r="I35" s="48">
        <v>694</v>
      </c>
      <c r="J35" s="20">
        <v>71.180000000000007</v>
      </c>
      <c r="K35" s="48">
        <v>344</v>
      </c>
      <c r="L35" s="19">
        <v>87.21</v>
      </c>
      <c r="M35" s="38">
        <v>344</v>
      </c>
      <c r="N35" s="19">
        <v>90.99</v>
      </c>
      <c r="O35" s="6">
        <v>68</v>
      </c>
      <c r="P35" s="7">
        <v>24</v>
      </c>
      <c r="Q35" s="134">
        <f t="shared" si="0"/>
        <v>0.35294117647058826</v>
      </c>
      <c r="R35" s="74" t="s">
        <v>123</v>
      </c>
      <c r="S35" s="70">
        <v>1904</v>
      </c>
      <c r="T35" s="9">
        <v>1704</v>
      </c>
      <c r="U35" s="139">
        <f t="shared" si="2"/>
        <v>0.89495798319327735</v>
      </c>
      <c r="V35" s="63" t="s">
        <v>10</v>
      </c>
      <c r="W35" s="6">
        <v>47404</v>
      </c>
      <c r="X35" s="106">
        <f t="shared" si="5"/>
        <v>3712</v>
      </c>
      <c r="Y35" s="119">
        <f t="shared" si="3"/>
        <v>7.8305628217028094</v>
      </c>
    </row>
    <row r="36" spans="1:25" ht="28.5" x14ac:dyDescent="0.25">
      <c r="A36" s="59"/>
      <c r="B36" s="31" t="s">
        <v>45</v>
      </c>
      <c r="C36" s="28" t="s">
        <v>189</v>
      </c>
      <c r="D36" s="6">
        <v>323</v>
      </c>
      <c r="E36" s="18">
        <v>1555</v>
      </c>
      <c r="F36" s="125">
        <v>78.14</v>
      </c>
      <c r="G36" s="48">
        <v>323</v>
      </c>
      <c r="H36" s="19">
        <v>76.47</v>
      </c>
      <c r="I36" s="48">
        <v>625</v>
      </c>
      <c r="J36" s="20">
        <v>68</v>
      </c>
      <c r="K36" s="48">
        <v>305</v>
      </c>
      <c r="L36" s="20">
        <v>84.59</v>
      </c>
      <c r="M36" s="38">
        <v>302</v>
      </c>
      <c r="N36" s="20">
        <v>94.37</v>
      </c>
      <c r="O36" s="6">
        <v>289</v>
      </c>
      <c r="P36" s="7">
        <v>152</v>
      </c>
      <c r="Q36" s="134">
        <f t="shared" si="0"/>
        <v>0.52595155709342556</v>
      </c>
      <c r="R36" s="73" t="s">
        <v>10</v>
      </c>
      <c r="S36" s="69">
        <v>2897</v>
      </c>
      <c r="T36" s="8">
        <v>2805</v>
      </c>
      <c r="U36" s="139">
        <f t="shared" si="2"/>
        <v>0.96824301001035551</v>
      </c>
      <c r="V36" s="63" t="s">
        <v>10</v>
      </c>
      <c r="W36" s="6">
        <v>17874</v>
      </c>
      <c r="X36" s="106">
        <f t="shared" si="5"/>
        <v>4741</v>
      </c>
      <c r="Y36" s="119">
        <f t="shared" si="3"/>
        <v>26.524560814591027</v>
      </c>
    </row>
    <row r="37" spans="1:25" ht="28.5" x14ac:dyDescent="0.25">
      <c r="A37" s="59"/>
      <c r="B37" s="31" t="s">
        <v>46</v>
      </c>
      <c r="C37" s="28" t="s">
        <v>190</v>
      </c>
      <c r="D37" s="6">
        <v>502</v>
      </c>
      <c r="E37" s="18">
        <v>2427</v>
      </c>
      <c r="F37" s="125">
        <v>85.21</v>
      </c>
      <c r="G37" s="48">
        <v>502</v>
      </c>
      <c r="H37" s="19">
        <v>82.27</v>
      </c>
      <c r="I37" s="48">
        <v>977</v>
      </c>
      <c r="J37" s="19">
        <v>85.26</v>
      </c>
      <c r="K37" s="48">
        <v>477</v>
      </c>
      <c r="L37" s="19">
        <v>91.61</v>
      </c>
      <c r="M37" s="38">
        <v>471</v>
      </c>
      <c r="N37" s="19">
        <v>81.739999999999995</v>
      </c>
      <c r="O37" s="6">
        <v>264</v>
      </c>
      <c r="P37" s="7">
        <v>192</v>
      </c>
      <c r="Q37" s="134">
        <f t="shared" si="0"/>
        <v>0.72727272727272729</v>
      </c>
      <c r="R37" s="73" t="s">
        <v>10</v>
      </c>
      <c r="S37" s="70">
        <v>3041</v>
      </c>
      <c r="T37" s="9">
        <v>2867</v>
      </c>
      <c r="U37" s="139">
        <f t="shared" si="2"/>
        <v>0.94278197961196974</v>
      </c>
      <c r="V37" s="63" t="s">
        <v>10</v>
      </c>
      <c r="W37" s="6">
        <v>28646</v>
      </c>
      <c r="X37" s="106">
        <f t="shared" si="5"/>
        <v>5732</v>
      </c>
      <c r="Y37" s="119">
        <f t="shared" si="3"/>
        <v>20.009774488584796</v>
      </c>
    </row>
    <row r="38" spans="1:25" ht="28.5" x14ac:dyDescent="0.25">
      <c r="A38" s="59"/>
      <c r="B38" s="31" t="s">
        <v>47</v>
      </c>
      <c r="C38" s="28" t="s">
        <v>140</v>
      </c>
      <c r="D38" s="6">
        <v>115</v>
      </c>
      <c r="E38" s="18">
        <v>560</v>
      </c>
      <c r="F38" s="125">
        <v>78.040000000000006</v>
      </c>
      <c r="G38" s="48">
        <v>115</v>
      </c>
      <c r="H38" s="19">
        <v>80</v>
      </c>
      <c r="I38" s="48">
        <v>225</v>
      </c>
      <c r="J38" s="19">
        <v>72.89</v>
      </c>
      <c r="K38" s="48">
        <v>110</v>
      </c>
      <c r="L38" s="19">
        <v>75.45</v>
      </c>
      <c r="M38" s="38">
        <v>110</v>
      </c>
      <c r="N38" s="19">
        <v>89.09</v>
      </c>
      <c r="O38" s="6">
        <v>34</v>
      </c>
      <c r="P38" s="7">
        <v>20</v>
      </c>
      <c r="Q38" s="134">
        <f t="shared" si="0"/>
        <v>0.58823529411764708</v>
      </c>
      <c r="R38" s="73" t="s">
        <v>10</v>
      </c>
      <c r="S38" s="70">
        <v>403</v>
      </c>
      <c r="T38" s="9">
        <v>344</v>
      </c>
      <c r="U38" s="139">
        <f t="shared" si="2"/>
        <v>0.85359801488833742</v>
      </c>
      <c r="V38" s="63" t="s">
        <v>10</v>
      </c>
      <c r="W38" s="6">
        <v>12955</v>
      </c>
      <c r="X38" s="106">
        <f t="shared" si="5"/>
        <v>997</v>
      </c>
      <c r="Y38" s="119">
        <f t="shared" si="3"/>
        <v>7.6958703203396368</v>
      </c>
    </row>
    <row r="39" spans="1:25" ht="28.5" x14ac:dyDescent="0.25">
      <c r="A39" s="59"/>
      <c r="B39" s="31" t="s">
        <v>48</v>
      </c>
      <c r="C39" s="28" t="s">
        <v>191</v>
      </c>
      <c r="D39" s="21">
        <v>15</v>
      </c>
      <c r="E39" s="22">
        <v>71</v>
      </c>
      <c r="F39" s="129">
        <v>88.73</v>
      </c>
      <c r="G39" s="52">
        <v>15</v>
      </c>
      <c r="H39" s="53">
        <v>86.67</v>
      </c>
      <c r="I39" s="52">
        <v>28</v>
      </c>
      <c r="J39" s="53">
        <v>85.71</v>
      </c>
      <c r="K39" s="52">
        <v>14</v>
      </c>
      <c r="L39" s="19">
        <v>92.86</v>
      </c>
      <c r="M39" s="43">
        <v>14</v>
      </c>
      <c r="N39" s="19">
        <v>92.86</v>
      </c>
      <c r="O39" s="6">
        <v>12</v>
      </c>
      <c r="P39" s="7">
        <v>11</v>
      </c>
      <c r="Q39" s="134">
        <f t="shared" si="0"/>
        <v>0.91666666666666663</v>
      </c>
      <c r="R39" s="73" t="s">
        <v>10</v>
      </c>
      <c r="S39" s="69">
        <v>33</v>
      </c>
      <c r="T39" s="8">
        <v>33</v>
      </c>
      <c r="U39" s="139">
        <f t="shared" si="2"/>
        <v>1</v>
      </c>
      <c r="V39" s="63" t="s">
        <v>49</v>
      </c>
      <c r="W39" s="6">
        <v>2830</v>
      </c>
      <c r="X39" s="106">
        <f t="shared" si="5"/>
        <v>116</v>
      </c>
      <c r="Y39" s="119">
        <f t="shared" si="3"/>
        <v>4.0989399293286217</v>
      </c>
    </row>
    <row r="40" spans="1:25" ht="28.5" x14ac:dyDescent="0.25">
      <c r="A40" s="59"/>
      <c r="B40" s="31" t="s">
        <v>50</v>
      </c>
      <c r="C40" s="28" t="s">
        <v>192</v>
      </c>
      <c r="D40" s="21">
        <v>765</v>
      </c>
      <c r="E40" s="22">
        <v>3643</v>
      </c>
      <c r="F40" s="129">
        <v>66.7</v>
      </c>
      <c r="G40" s="52">
        <v>765</v>
      </c>
      <c r="H40" s="53">
        <v>62.61</v>
      </c>
      <c r="I40" s="52">
        <v>1461</v>
      </c>
      <c r="J40" s="53">
        <v>47.98</v>
      </c>
      <c r="K40" s="52">
        <v>710</v>
      </c>
      <c r="L40" s="19">
        <v>87.32</v>
      </c>
      <c r="M40" s="43">
        <v>707</v>
      </c>
      <c r="N40" s="19">
        <v>89.11</v>
      </c>
      <c r="O40" s="6">
        <v>364</v>
      </c>
      <c r="P40" s="7">
        <v>170</v>
      </c>
      <c r="Q40" s="134">
        <f t="shared" si="0"/>
        <v>0.46703296703296704</v>
      </c>
      <c r="R40" s="74" t="s">
        <v>10</v>
      </c>
      <c r="S40" s="69">
        <v>5896</v>
      </c>
      <c r="T40" s="8">
        <v>5010</v>
      </c>
      <c r="U40" s="139">
        <f t="shared" si="2"/>
        <v>0.84972862957937589</v>
      </c>
      <c r="V40" s="63" t="s">
        <v>10</v>
      </c>
      <c r="W40" s="6">
        <v>97385</v>
      </c>
      <c r="X40" s="106">
        <f t="shared" si="5"/>
        <v>9903</v>
      </c>
      <c r="Y40" s="119">
        <f t="shared" si="3"/>
        <v>10.16891718437131</v>
      </c>
    </row>
    <row r="41" spans="1:25" ht="28.5" x14ac:dyDescent="0.25">
      <c r="A41" s="59"/>
      <c r="B41" s="31" t="s">
        <v>51</v>
      </c>
      <c r="C41" s="28" t="s">
        <v>141</v>
      </c>
      <c r="D41" s="6">
        <v>578</v>
      </c>
      <c r="E41" s="7">
        <v>2773</v>
      </c>
      <c r="F41" s="128">
        <v>80.38</v>
      </c>
      <c r="G41" s="48">
        <v>578</v>
      </c>
      <c r="H41" s="19">
        <v>74.739999999999995</v>
      </c>
      <c r="I41" s="48">
        <v>1110</v>
      </c>
      <c r="J41" s="19">
        <v>76.040000000000006</v>
      </c>
      <c r="K41" s="48">
        <v>544</v>
      </c>
      <c r="L41" s="19">
        <v>81.99</v>
      </c>
      <c r="M41" s="38">
        <v>541</v>
      </c>
      <c r="N41" s="19">
        <v>93.72</v>
      </c>
      <c r="O41" s="6">
        <v>500</v>
      </c>
      <c r="P41" s="7">
        <v>111</v>
      </c>
      <c r="Q41" s="134">
        <f t="shared" si="0"/>
        <v>0.222</v>
      </c>
      <c r="R41" s="74" t="s">
        <v>52</v>
      </c>
      <c r="S41" s="70">
        <v>4173</v>
      </c>
      <c r="T41" s="9">
        <v>3755</v>
      </c>
      <c r="U41" s="139">
        <f t="shared" si="2"/>
        <v>0.8998322549724419</v>
      </c>
      <c r="V41" s="63" t="s">
        <v>10</v>
      </c>
      <c r="W41" s="6">
        <v>48351</v>
      </c>
      <c r="X41" s="106">
        <f t="shared" si="5"/>
        <v>7446</v>
      </c>
      <c r="Y41" s="119">
        <f t="shared" si="3"/>
        <v>15.399888316684246</v>
      </c>
    </row>
    <row r="42" spans="1:25" ht="28.5" x14ac:dyDescent="0.25">
      <c r="A42" s="59"/>
      <c r="B42" s="31" t="s">
        <v>53</v>
      </c>
      <c r="C42" s="28" t="s">
        <v>142</v>
      </c>
      <c r="D42" s="6">
        <v>101</v>
      </c>
      <c r="E42" s="18">
        <v>485</v>
      </c>
      <c r="F42" s="125">
        <v>85.98</v>
      </c>
      <c r="G42" s="48">
        <v>101</v>
      </c>
      <c r="H42" s="19">
        <v>88.12</v>
      </c>
      <c r="I42" s="48">
        <v>193</v>
      </c>
      <c r="J42" s="19">
        <v>75.650000000000006</v>
      </c>
      <c r="K42" s="48">
        <v>96</v>
      </c>
      <c r="L42" s="19">
        <v>92.71</v>
      </c>
      <c r="M42" s="38">
        <v>95</v>
      </c>
      <c r="N42" s="19">
        <v>97.89</v>
      </c>
      <c r="O42" s="6">
        <v>29</v>
      </c>
      <c r="P42" s="7">
        <v>16</v>
      </c>
      <c r="Q42" s="134">
        <f t="shared" si="0"/>
        <v>0.55172413793103448</v>
      </c>
      <c r="R42" s="74" t="s">
        <v>10</v>
      </c>
      <c r="S42" s="70">
        <v>148</v>
      </c>
      <c r="T42" s="9">
        <v>124</v>
      </c>
      <c r="U42" s="139">
        <f t="shared" si="2"/>
        <v>0.83783783783783783</v>
      </c>
      <c r="V42" s="63" t="s">
        <v>10</v>
      </c>
      <c r="W42" s="6">
        <v>11933</v>
      </c>
      <c r="X42" s="106">
        <f t="shared" si="5"/>
        <v>662</v>
      </c>
      <c r="Y42" s="119">
        <f t="shared" si="3"/>
        <v>5.5476409955585355</v>
      </c>
    </row>
    <row r="43" spans="1:25" ht="28.5" x14ac:dyDescent="0.25">
      <c r="A43" s="59"/>
      <c r="B43" s="31" t="s">
        <v>54</v>
      </c>
      <c r="C43" s="28" t="s">
        <v>193</v>
      </c>
      <c r="D43" s="6">
        <v>617</v>
      </c>
      <c r="E43" s="7">
        <v>2896</v>
      </c>
      <c r="F43" s="125">
        <v>77.69</v>
      </c>
      <c r="G43" s="48">
        <v>617</v>
      </c>
      <c r="H43" s="19">
        <v>75.040000000000006</v>
      </c>
      <c r="I43" s="48">
        <v>1162</v>
      </c>
      <c r="J43" s="19">
        <v>73.06</v>
      </c>
      <c r="K43" s="48">
        <v>561</v>
      </c>
      <c r="L43" s="19">
        <v>86.99</v>
      </c>
      <c r="M43" s="38">
        <v>556</v>
      </c>
      <c r="N43" s="19">
        <v>80.94</v>
      </c>
      <c r="O43" s="6">
        <v>592</v>
      </c>
      <c r="P43" s="7">
        <v>463</v>
      </c>
      <c r="Q43" s="134">
        <f t="shared" si="0"/>
        <v>0.78209459459459463</v>
      </c>
      <c r="R43" s="74" t="s">
        <v>10</v>
      </c>
      <c r="S43" s="69">
        <v>5857</v>
      </c>
      <c r="T43" s="8">
        <v>5306</v>
      </c>
      <c r="U43" s="139">
        <f t="shared" si="2"/>
        <v>0.90592453474474988</v>
      </c>
      <c r="V43" s="63" t="s">
        <v>10</v>
      </c>
      <c r="W43" s="6">
        <v>19282</v>
      </c>
      <c r="X43" s="106">
        <f t="shared" si="5"/>
        <v>9345</v>
      </c>
      <c r="Y43" s="119">
        <f t="shared" si="3"/>
        <v>48.464889534280672</v>
      </c>
    </row>
    <row r="44" spans="1:25" ht="28.5" x14ac:dyDescent="0.25">
      <c r="A44" s="59"/>
      <c r="B44" s="31" t="s">
        <v>55</v>
      </c>
      <c r="C44" s="28" t="s">
        <v>194</v>
      </c>
      <c r="D44" s="6">
        <v>39</v>
      </c>
      <c r="E44" s="7">
        <v>188</v>
      </c>
      <c r="F44" s="125">
        <v>90.43</v>
      </c>
      <c r="G44" s="48">
        <v>39</v>
      </c>
      <c r="H44" s="19">
        <v>92.31</v>
      </c>
      <c r="I44" s="48">
        <v>77</v>
      </c>
      <c r="J44" s="19">
        <v>88.31</v>
      </c>
      <c r="K44" s="48">
        <v>36</v>
      </c>
      <c r="L44" s="19">
        <v>91.67</v>
      </c>
      <c r="M44" s="38">
        <v>36</v>
      </c>
      <c r="N44" s="19">
        <v>91.67</v>
      </c>
      <c r="O44" s="6">
        <v>17</v>
      </c>
      <c r="P44" s="7">
        <v>14</v>
      </c>
      <c r="Q44" s="134">
        <f t="shared" si="0"/>
        <v>0.82352941176470584</v>
      </c>
      <c r="R44" s="74" t="s">
        <v>10</v>
      </c>
      <c r="S44" s="69">
        <v>212</v>
      </c>
      <c r="T44" s="8">
        <v>200</v>
      </c>
      <c r="U44" s="139">
        <f t="shared" si="2"/>
        <v>0.94339622641509435</v>
      </c>
      <c r="V44" s="63" t="s">
        <v>10</v>
      </c>
      <c r="W44" s="6">
        <v>1990</v>
      </c>
      <c r="X44" s="106">
        <f t="shared" si="5"/>
        <v>417</v>
      </c>
      <c r="Y44" s="119">
        <f t="shared" si="3"/>
        <v>20.954773869346734</v>
      </c>
    </row>
    <row r="45" spans="1:25" ht="28.5" x14ac:dyDescent="0.25">
      <c r="A45" s="59"/>
      <c r="B45" s="31" t="s">
        <v>56</v>
      </c>
      <c r="C45" s="28" t="s">
        <v>195</v>
      </c>
      <c r="D45" s="6">
        <v>948</v>
      </c>
      <c r="E45" s="7">
        <v>4402</v>
      </c>
      <c r="F45" s="125">
        <v>81.3</v>
      </c>
      <c r="G45" s="48">
        <v>948</v>
      </c>
      <c r="H45" s="19">
        <v>77</v>
      </c>
      <c r="I45" s="48">
        <v>1759</v>
      </c>
      <c r="J45" s="19">
        <v>78.17</v>
      </c>
      <c r="K45" s="48">
        <v>852</v>
      </c>
      <c r="L45" s="19">
        <v>87.44</v>
      </c>
      <c r="M45" s="38">
        <v>843</v>
      </c>
      <c r="N45" s="19">
        <v>86.48</v>
      </c>
      <c r="O45" s="6">
        <v>860</v>
      </c>
      <c r="P45" s="7">
        <v>382</v>
      </c>
      <c r="Q45" s="134">
        <f t="shared" si="0"/>
        <v>0.44418604651162791</v>
      </c>
      <c r="R45" s="74" t="s">
        <v>10</v>
      </c>
      <c r="S45" s="69">
        <v>8444</v>
      </c>
      <c r="T45" s="8">
        <v>7978</v>
      </c>
      <c r="U45" s="139">
        <f t="shared" si="2"/>
        <v>0.94481288488867832</v>
      </c>
      <c r="V45" s="63" t="s">
        <v>10</v>
      </c>
      <c r="W45" s="6">
        <v>36354</v>
      </c>
      <c r="X45" s="106">
        <f t="shared" si="5"/>
        <v>13706</v>
      </c>
      <c r="Y45" s="119">
        <f t="shared" si="3"/>
        <v>37.701490895087197</v>
      </c>
    </row>
    <row r="46" spans="1:25" ht="42.75" x14ac:dyDescent="0.25">
      <c r="A46" s="59"/>
      <c r="B46" s="30" t="s">
        <v>57</v>
      </c>
      <c r="C46" s="28" t="s">
        <v>143</v>
      </c>
      <c r="D46" s="6">
        <v>17</v>
      </c>
      <c r="E46" s="7">
        <v>85</v>
      </c>
      <c r="F46" s="128">
        <v>78.819999999999993</v>
      </c>
      <c r="G46" s="48">
        <v>17</v>
      </c>
      <c r="H46" s="19">
        <v>82.35</v>
      </c>
      <c r="I46" s="48">
        <v>34</v>
      </c>
      <c r="J46" s="19">
        <v>88.24</v>
      </c>
      <c r="K46" s="48">
        <v>17</v>
      </c>
      <c r="L46" s="19">
        <v>94.12</v>
      </c>
      <c r="M46" s="38">
        <v>17</v>
      </c>
      <c r="N46" s="19">
        <v>41.18</v>
      </c>
      <c r="O46" s="6">
        <v>17</v>
      </c>
      <c r="P46" s="7">
        <v>8</v>
      </c>
      <c r="Q46" s="134">
        <f t="shared" si="0"/>
        <v>0.47058823529411764</v>
      </c>
      <c r="R46" s="73" t="s">
        <v>221</v>
      </c>
      <c r="S46" s="69">
        <v>126</v>
      </c>
      <c r="T46" s="8">
        <v>120</v>
      </c>
      <c r="U46" s="139">
        <f t="shared" si="2"/>
        <v>0.95238095238095233</v>
      </c>
      <c r="V46" s="63" t="s">
        <v>10</v>
      </c>
      <c r="W46" s="6">
        <v>2809</v>
      </c>
      <c r="X46" s="106">
        <f t="shared" si="5"/>
        <v>228</v>
      </c>
      <c r="Y46" s="119">
        <f t="shared" si="3"/>
        <v>8.1167675329298685</v>
      </c>
    </row>
    <row r="47" spans="1:25" ht="28.5" x14ac:dyDescent="0.25">
      <c r="A47" s="59"/>
      <c r="B47" s="31" t="s">
        <v>58</v>
      </c>
      <c r="C47" s="28" t="s">
        <v>144</v>
      </c>
      <c r="D47" s="6">
        <v>131</v>
      </c>
      <c r="E47" s="7">
        <v>616</v>
      </c>
      <c r="F47" s="128">
        <v>73.38</v>
      </c>
      <c r="G47" s="48">
        <v>131</v>
      </c>
      <c r="H47" s="19">
        <v>67.180000000000007</v>
      </c>
      <c r="I47" s="48">
        <v>245</v>
      </c>
      <c r="J47" s="19">
        <v>71.430000000000007</v>
      </c>
      <c r="K47" s="48">
        <v>120</v>
      </c>
      <c r="L47" s="19">
        <v>90.83</v>
      </c>
      <c r="M47" s="38">
        <v>120</v>
      </c>
      <c r="N47" s="19">
        <v>66.67</v>
      </c>
      <c r="O47" s="6">
        <v>92</v>
      </c>
      <c r="P47" s="7">
        <v>63</v>
      </c>
      <c r="Q47" s="134">
        <f t="shared" si="0"/>
        <v>0.68478260869565222</v>
      </c>
      <c r="R47" s="73" t="s">
        <v>10</v>
      </c>
      <c r="S47" s="70">
        <v>626</v>
      </c>
      <c r="T47" s="9">
        <v>577</v>
      </c>
      <c r="U47" s="139">
        <f t="shared" si="2"/>
        <v>0.92172523961661346</v>
      </c>
      <c r="V47" s="63" t="s">
        <v>10</v>
      </c>
      <c r="W47" s="6">
        <v>13962</v>
      </c>
      <c r="X47" s="106">
        <f t="shared" si="5"/>
        <v>1334</v>
      </c>
      <c r="Y47" s="119">
        <f t="shared" si="3"/>
        <v>9.5545050852313427</v>
      </c>
    </row>
    <row r="48" spans="1:25" ht="42.75" x14ac:dyDescent="0.25">
      <c r="A48" s="59"/>
      <c r="B48" s="31" t="s">
        <v>59</v>
      </c>
      <c r="C48" s="28" t="s">
        <v>145</v>
      </c>
      <c r="D48" s="6">
        <v>632</v>
      </c>
      <c r="E48" s="7">
        <v>2968</v>
      </c>
      <c r="F48" s="125">
        <v>73.55</v>
      </c>
      <c r="G48" s="48">
        <v>632</v>
      </c>
      <c r="H48" s="19">
        <v>77.06</v>
      </c>
      <c r="I48" s="48">
        <v>1191</v>
      </c>
      <c r="J48" s="19">
        <v>71.03</v>
      </c>
      <c r="K48" s="48">
        <v>574</v>
      </c>
      <c r="L48" s="19">
        <v>88.33</v>
      </c>
      <c r="M48" s="38">
        <v>571</v>
      </c>
      <c r="N48" s="19">
        <v>60.07</v>
      </c>
      <c r="O48" s="6">
        <v>369</v>
      </c>
      <c r="P48" s="7">
        <v>190</v>
      </c>
      <c r="Q48" s="134">
        <f t="shared" si="0"/>
        <v>0.51490514905149054</v>
      </c>
      <c r="R48" s="73" t="s">
        <v>10</v>
      </c>
      <c r="S48" s="70">
        <v>3264</v>
      </c>
      <c r="T48" s="9">
        <v>3099</v>
      </c>
      <c r="U48" s="139">
        <f t="shared" si="2"/>
        <v>0.94944852941176472</v>
      </c>
      <c r="V48" s="63" t="s">
        <v>10</v>
      </c>
      <c r="W48" s="6">
        <v>20342</v>
      </c>
      <c r="X48" s="106">
        <f t="shared" si="5"/>
        <v>6601</v>
      </c>
      <c r="Y48" s="119">
        <f t="shared" si="3"/>
        <v>32.450103234686857</v>
      </c>
    </row>
    <row r="49" spans="1:25" ht="28.5" x14ac:dyDescent="0.25">
      <c r="A49" s="59"/>
      <c r="B49" s="31" t="s">
        <v>60</v>
      </c>
      <c r="C49" s="28" t="s">
        <v>146</v>
      </c>
      <c r="D49" s="6">
        <v>294</v>
      </c>
      <c r="E49" s="7">
        <v>1397</v>
      </c>
      <c r="F49" s="125">
        <v>69.510000000000005</v>
      </c>
      <c r="G49" s="48">
        <v>294</v>
      </c>
      <c r="H49" s="19">
        <v>64.97</v>
      </c>
      <c r="I49" s="48">
        <v>560</v>
      </c>
      <c r="J49" s="19">
        <v>59.46</v>
      </c>
      <c r="K49" s="48">
        <v>272</v>
      </c>
      <c r="L49" s="19">
        <v>83.46</v>
      </c>
      <c r="M49" s="38">
        <v>271</v>
      </c>
      <c r="N49" s="19">
        <v>81.180000000000007</v>
      </c>
      <c r="O49" s="6">
        <v>235</v>
      </c>
      <c r="P49" s="7">
        <v>134</v>
      </c>
      <c r="Q49" s="134">
        <f t="shared" si="0"/>
        <v>0.57021276595744685</v>
      </c>
      <c r="R49" s="73" t="s">
        <v>10</v>
      </c>
      <c r="S49" s="70">
        <v>2337</v>
      </c>
      <c r="T49" s="9">
        <v>2123</v>
      </c>
      <c r="U49" s="139">
        <f t="shared" si="2"/>
        <v>0.90842961061189564</v>
      </c>
      <c r="V49" s="63" t="s">
        <v>10</v>
      </c>
      <c r="W49" s="6">
        <v>20802</v>
      </c>
      <c r="X49" s="106">
        <f t="shared" si="5"/>
        <v>3969</v>
      </c>
      <c r="Y49" s="119">
        <f>X49/W49*100</f>
        <v>19.079896163830401</v>
      </c>
    </row>
    <row r="50" spans="1:25" ht="28.5" x14ac:dyDescent="0.25">
      <c r="A50" s="59"/>
      <c r="B50" s="31" t="s">
        <v>61</v>
      </c>
      <c r="C50" s="28" t="s">
        <v>196</v>
      </c>
      <c r="D50" s="6">
        <v>285</v>
      </c>
      <c r="E50" s="7">
        <v>1382</v>
      </c>
      <c r="F50" s="125">
        <v>74.02</v>
      </c>
      <c r="G50" s="48">
        <v>285</v>
      </c>
      <c r="H50" s="19">
        <v>72.63</v>
      </c>
      <c r="I50" s="48">
        <v>557</v>
      </c>
      <c r="J50" s="20">
        <v>70.56</v>
      </c>
      <c r="K50" s="48">
        <v>271</v>
      </c>
      <c r="L50" s="19">
        <v>85.61</v>
      </c>
      <c r="M50" s="38">
        <v>269</v>
      </c>
      <c r="N50" s="19">
        <v>71</v>
      </c>
      <c r="O50" s="6">
        <v>113</v>
      </c>
      <c r="P50" s="7">
        <v>75</v>
      </c>
      <c r="Q50" s="134">
        <f t="shared" si="0"/>
        <v>0.66371681415929207</v>
      </c>
      <c r="R50" s="73" t="s">
        <v>10</v>
      </c>
      <c r="S50" s="69">
        <v>983</v>
      </c>
      <c r="T50" s="8">
        <v>915</v>
      </c>
      <c r="U50" s="139">
        <f t="shared" si="2"/>
        <v>0.93082400813835198</v>
      </c>
      <c r="V50" s="63" t="s">
        <v>10</v>
      </c>
      <c r="W50" s="6">
        <v>20213</v>
      </c>
      <c r="X50" s="106">
        <f t="shared" si="5"/>
        <v>2478</v>
      </c>
      <c r="Y50" s="119">
        <f t="shared" si="3"/>
        <v>12.259436995992679</v>
      </c>
    </row>
    <row r="51" spans="1:25" ht="28.5" x14ac:dyDescent="0.25">
      <c r="A51" s="59"/>
      <c r="B51" s="31" t="s">
        <v>62</v>
      </c>
      <c r="C51" s="28" t="s">
        <v>147</v>
      </c>
      <c r="D51" s="6">
        <v>327</v>
      </c>
      <c r="E51" s="7">
        <v>1567</v>
      </c>
      <c r="F51" s="125">
        <v>74.86</v>
      </c>
      <c r="G51" s="48">
        <v>327</v>
      </c>
      <c r="H51" s="19">
        <v>62.08</v>
      </c>
      <c r="I51" s="48">
        <v>626</v>
      </c>
      <c r="J51" s="20">
        <v>69.010000000000005</v>
      </c>
      <c r="K51" s="48">
        <v>308</v>
      </c>
      <c r="L51" s="19">
        <v>85.06</v>
      </c>
      <c r="M51" s="38">
        <v>306</v>
      </c>
      <c r="N51" s="19">
        <v>90.2</v>
      </c>
      <c r="O51" s="6">
        <v>215</v>
      </c>
      <c r="P51" s="7">
        <v>133</v>
      </c>
      <c r="Q51" s="134">
        <f t="shared" si="0"/>
        <v>0.61860465116279073</v>
      </c>
      <c r="R51" s="73" t="s">
        <v>10</v>
      </c>
      <c r="S51" s="69">
        <v>2109</v>
      </c>
      <c r="T51" s="8">
        <v>1890</v>
      </c>
      <c r="U51" s="139">
        <f t="shared" si="2"/>
        <v>0.89615931721194875</v>
      </c>
      <c r="V51" s="63" t="s">
        <v>10</v>
      </c>
      <c r="W51" s="6">
        <v>31999</v>
      </c>
      <c r="X51" s="106">
        <f t="shared" si="5"/>
        <v>3891</v>
      </c>
      <c r="Y51" s="119">
        <f t="shared" si="3"/>
        <v>12.15975499234351</v>
      </c>
    </row>
    <row r="52" spans="1:25" ht="28.5" x14ac:dyDescent="0.25">
      <c r="A52" s="59"/>
      <c r="B52" s="31" t="s">
        <v>63</v>
      </c>
      <c r="C52" s="28" t="s">
        <v>197</v>
      </c>
      <c r="D52" s="6">
        <v>359</v>
      </c>
      <c r="E52" s="7">
        <v>1729</v>
      </c>
      <c r="F52" s="125">
        <v>81.72</v>
      </c>
      <c r="G52" s="48">
        <v>359</v>
      </c>
      <c r="H52" s="19">
        <v>70.19</v>
      </c>
      <c r="I52" s="48">
        <v>695</v>
      </c>
      <c r="J52" s="20">
        <v>78.989999999999995</v>
      </c>
      <c r="K52" s="48">
        <v>340</v>
      </c>
      <c r="L52" s="19">
        <v>92.06</v>
      </c>
      <c r="M52" s="38">
        <v>335</v>
      </c>
      <c r="N52" s="19">
        <v>89.25</v>
      </c>
      <c r="O52" s="6">
        <v>259</v>
      </c>
      <c r="P52" s="7">
        <v>179</v>
      </c>
      <c r="Q52" s="134">
        <f t="shared" si="0"/>
        <v>0.69111969111969107</v>
      </c>
      <c r="R52" s="73" t="s">
        <v>10</v>
      </c>
      <c r="S52" s="69">
        <v>2207</v>
      </c>
      <c r="T52" s="8">
        <v>2087</v>
      </c>
      <c r="U52" s="139">
        <f t="shared" si="2"/>
        <v>0.94562754870865429</v>
      </c>
      <c r="V52" s="63" t="s">
        <v>10</v>
      </c>
      <c r="W52" s="6">
        <v>20587</v>
      </c>
      <c r="X52" s="106">
        <f t="shared" si="5"/>
        <v>4195</v>
      </c>
      <c r="Y52" s="119">
        <f t="shared" si="3"/>
        <v>20.376936901928403</v>
      </c>
    </row>
    <row r="53" spans="1:25" ht="42.75" x14ac:dyDescent="0.25">
      <c r="A53" s="59"/>
      <c r="B53" s="31" t="s">
        <v>64</v>
      </c>
      <c r="C53" s="28" t="s">
        <v>148</v>
      </c>
      <c r="D53" s="6">
        <v>7</v>
      </c>
      <c r="E53" s="7">
        <v>35</v>
      </c>
      <c r="F53" s="125">
        <v>74.290000000000006</v>
      </c>
      <c r="G53" s="48">
        <v>7</v>
      </c>
      <c r="H53" s="19">
        <v>85.71</v>
      </c>
      <c r="I53" s="48">
        <v>14</v>
      </c>
      <c r="J53" s="19">
        <v>85.71</v>
      </c>
      <c r="K53" s="48">
        <v>7</v>
      </c>
      <c r="L53" s="19">
        <v>100</v>
      </c>
      <c r="M53" s="38">
        <v>7</v>
      </c>
      <c r="N53" s="19">
        <v>14.29</v>
      </c>
      <c r="O53" s="6">
        <v>6</v>
      </c>
      <c r="P53" s="7">
        <v>5</v>
      </c>
      <c r="Q53" s="134">
        <f t="shared" si="0"/>
        <v>0.83333333333333337</v>
      </c>
      <c r="R53" s="73" t="s">
        <v>10</v>
      </c>
      <c r="S53" s="69">
        <v>66</v>
      </c>
      <c r="T53" s="8">
        <v>60</v>
      </c>
      <c r="U53" s="139">
        <f t="shared" si="2"/>
        <v>0.90909090909090906</v>
      </c>
      <c r="V53" s="63" t="s">
        <v>10</v>
      </c>
      <c r="W53" s="6">
        <v>2611</v>
      </c>
      <c r="X53" s="106">
        <f t="shared" si="5"/>
        <v>107</v>
      </c>
      <c r="Y53" s="119">
        <f t="shared" si="3"/>
        <v>4.0980467253925701</v>
      </c>
    </row>
    <row r="54" spans="1:25" ht="42.75" x14ac:dyDescent="0.25">
      <c r="A54" s="59"/>
      <c r="B54" s="31" t="s">
        <v>65</v>
      </c>
      <c r="C54" s="169" t="s">
        <v>149</v>
      </c>
      <c r="D54" s="6">
        <v>1</v>
      </c>
      <c r="E54" s="7">
        <v>5</v>
      </c>
      <c r="F54" s="125">
        <v>60</v>
      </c>
      <c r="G54" s="48">
        <v>1</v>
      </c>
      <c r="H54" s="19">
        <v>100</v>
      </c>
      <c r="I54" s="48">
        <v>2</v>
      </c>
      <c r="J54" s="19">
        <v>50</v>
      </c>
      <c r="K54" s="48">
        <v>1</v>
      </c>
      <c r="L54" s="19">
        <v>100</v>
      </c>
      <c r="M54" s="38">
        <v>1</v>
      </c>
      <c r="N54" s="19">
        <v>0</v>
      </c>
      <c r="O54" s="6">
        <v>1</v>
      </c>
      <c r="P54" s="7">
        <v>1</v>
      </c>
      <c r="Q54" s="134">
        <f t="shared" si="0"/>
        <v>1</v>
      </c>
      <c r="R54" s="73" t="s">
        <v>221</v>
      </c>
      <c r="S54" s="69">
        <v>1</v>
      </c>
      <c r="T54" s="8">
        <v>1</v>
      </c>
      <c r="U54" s="139">
        <f>T54/S54</f>
        <v>1</v>
      </c>
      <c r="V54" s="64" t="s">
        <v>18</v>
      </c>
      <c r="W54" s="6">
        <v>2646</v>
      </c>
      <c r="X54" s="106">
        <f t="shared" si="5"/>
        <v>7</v>
      </c>
      <c r="Y54" s="119">
        <f t="shared" si="3"/>
        <v>0.26455026455026454</v>
      </c>
    </row>
    <row r="55" spans="1:25" ht="42.75" x14ac:dyDescent="0.25">
      <c r="A55" s="59"/>
      <c r="B55" s="31" t="s">
        <v>66</v>
      </c>
      <c r="C55" s="28" t="s">
        <v>150</v>
      </c>
      <c r="D55" s="6">
        <v>1</v>
      </c>
      <c r="E55" s="7">
        <v>5</v>
      </c>
      <c r="F55" s="125">
        <v>60</v>
      </c>
      <c r="G55" s="48">
        <v>1</v>
      </c>
      <c r="H55" s="19">
        <v>100</v>
      </c>
      <c r="I55" s="48">
        <v>2</v>
      </c>
      <c r="J55" s="19">
        <v>50</v>
      </c>
      <c r="K55" s="48">
        <v>1</v>
      </c>
      <c r="L55" s="19">
        <v>100</v>
      </c>
      <c r="M55" s="38">
        <v>1</v>
      </c>
      <c r="N55" s="19">
        <v>0</v>
      </c>
      <c r="O55" s="6" t="s">
        <v>21</v>
      </c>
      <c r="P55" s="7" t="s">
        <v>21</v>
      </c>
      <c r="Q55" s="134" t="s">
        <v>21</v>
      </c>
      <c r="R55" s="73" t="s">
        <v>67</v>
      </c>
      <c r="S55" s="69">
        <v>11</v>
      </c>
      <c r="T55" s="8">
        <v>11</v>
      </c>
      <c r="U55" s="139">
        <f>T55/S55</f>
        <v>1</v>
      </c>
      <c r="V55" s="64" t="s">
        <v>18</v>
      </c>
      <c r="W55" s="6">
        <v>630</v>
      </c>
      <c r="X55" s="106">
        <f>E55+S55</f>
        <v>16</v>
      </c>
      <c r="Y55" s="119">
        <f t="shared" si="3"/>
        <v>2.5396825396825395</v>
      </c>
    </row>
    <row r="56" spans="1:25" ht="28.5" x14ac:dyDescent="0.25">
      <c r="A56" s="59"/>
      <c r="B56" s="31" t="s">
        <v>68</v>
      </c>
      <c r="C56" s="28" t="s">
        <v>151</v>
      </c>
      <c r="D56" s="6">
        <v>142</v>
      </c>
      <c r="E56" s="7">
        <v>688</v>
      </c>
      <c r="F56" s="125">
        <v>70.930000000000007</v>
      </c>
      <c r="G56" s="48">
        <v>142</v>
      </c>
      <c r="H56" s="19">
        <v>52.11</v>
      </c>
      <c r="I56" s="48">
        <v>278</v>
      </c>
      <c r="J56" s="19">
        <v>65.11</v>
      </c>
      <c r="K56" s="48">
        <v>135</v>
      </c>
      <c r="L56" s="19">
        <v>85.19</v>
      </c>
      <c r="M56" s="38">
        <v>133</v>
      </c>
      <c r="N56" s="19">
        <v>88.72</v>
      </c>
      <c r="O56" s="6">
        <v>101</v>
      </c>
      <c r="P56" s="7">
        <v>48</v>
      </c>
      <c r="Q56" s="134">
        <f t="shared" si="0"/>
        <v>0.47524752475247523</v>
      </c>
      <c r="R56" s="74" t="s">
        <v>10</v>
      </c>
      <c r="S56" s="69">
        <v>1035</v>
      </c>
      <c r="T56" s="8">
        <v>917</v>
      </c>
      <c r="U56" s="139">
        <f t="shared" si="2"/>
        <v>0.88599033816425121</v>
      </c>
      <c r="V56" s="63" t="s">
        <v>10</v>
      </c>
      <c r="W56" s="6">
        <v>30174</v>
      </c>
      <c r="X56" s="106">
        <f t="shared" ref="X56:X68" si="6">E56+O56+S56</f>
        <v>1824</v>
      </c>
      <c r="Y56" s="119">
        <f t="shared" si="3"/>
        <v>6.0449393517597931</v>
      </c>
    </row>
    <row r="57" spans="1:25" ht="28.5" x14ac:dyDescent="0.25">
      <c r="A57" s="59"/>
      <c r="B57" s="31" t="s">
        <v>69</v>
      </c>
      <c r="C57" s="28" t="s">
        <v>152</v>
      </c>
      <c r="D57" s="6">
        <v>247</v>
      </c>
      <c r="E57" s="7">
        <v>1190</v>
      </c>
      <c r="F57" s="125">
        <v>79.58</v>
      </c>
      <c r="G57" s="48">
        <v>247</v>
      </c>
      <c r="H57" s="19">
        <v>80.16</v>
      </c>
      <c r="I57" s="48">
        <v>477</v>
      </c>
      <c r="J57" s="19">
        <v>71.489999999999995</v>
      </c>
      <c r="K57" s="48">
        <v>234</v>
      </c>
      <c r="L57" s="19">
        <v>89.74</v>
      </c>
      <c r="M57" s="38">
        <v>232</v>
      </c>
      <c r="N57" s="19">
        <v>85.34</v>
      </c>
      <c r="O57" s="6">
        <v>227</v>
      </c>
      <c r="P57" s="7">
        <v>129</v>
      </c>
      <c r="Q57" s="134">
        <f t="shared" si="0"/>
        <v>0.56828193832599116</v>
      </c>
      <c r="R57" s="74" t="s">
        <v>10</v>
      </c>
      <c r="S57" s="70">
        <v>2242</v>
      </c>
      <c r="T57" s="9">
        <v>2055</v>
      </c>
      <c r="U57" s="139">
        <f t="shared" si="2"/>
        <v>0.91659232827832293</v>
      </c>
      <c r="V57" s="63" t="s">
        <v>10</v>
      </c>
      <c r="W57" s="6">
        <v>7595</v>
      </c>
      <c r="X57" s="106">
        <f t="shared" si="6"/>
        <v>3659</v>
      </c>
      <c r="Y57" s="119">
        <f t="shared" si="3"/>
        <v>48.176431863067812</v>
      </c>
    </row>
    <row r="58" spans="1:25" ht="42.75" x14ac:dyDescent="0.25">
      <c r="A58" s="59"/>
      <c r="B58" s="31" t="s">
        <v>70</v>
      </c>
      <c r="C58" s="28" t="s">
        <v>198</v>
      </c>
      <c r="D58" s="6">
        <v>34</v>
      </c>
      <c r="E58" s="7">
        <v>156</v>
      </c>
      <c r="F58" s="125">
        <v>66.03</v>
      </c>
      <c r="G58" s="48">
        <v>34</v>
      </c>
      <c r="H58" s="19">
        <v>73.53</v>
      </c>
      <c r="I58" s="48">
        <v>62</v>
      </c>
      <c r="J58" s="19">
        <v>64.52</v>
      </c>
      <c r="K58" s="48">
        <v>30</v>
      </c>
      <c r="L58" s="19">
        <v>83.33</v>
      </c>
      <c r="M58" s="38">
        <v>30</v>
      </c>
      <c r="N58" s="19">
        <v>43.33</v>
      </c>
      <c r="O58" s="6">
        <v>33</v>
      </c>
      <c r="P58" s="7">
        <v>20</v>
      </c>
      <c r="Q58" s="134">
        <f t="shared" si="0"/>
        <v>0.60606060606060608</v>
      </c>
      <c r="R58" s="74" t="s">
        <v>10</v>
      </c>
      <c r="S58" s="69">
        <v>288</v>
      </c>
      <c r="T58" s="8">
        <v>256</v>
      </c>
      <c r="U58" s="139">
        <f t="shared" si="2"/>
        <v>0.88888888888888884</v>
      </c>
      <c r="V58" s="63" t="s">
        <v>10</v>
      </c>
      <c r="W58" s="6">
        <v>3824</v>
      </c>
      <c r="X58" s="106">
        <f t="shared" si="6"/>
        <v>477</v>
      </c>
      <c r="Y58" s="119">
        <f t="shared" si="3"/>
        <v>12.473849372384937</v>
      </c>
    </row>
    <row r="59" spans="1:25" ht="57" x14ac:dyDescent="0.25">
      <c r="A59" s="59"/>
      <c r="B59" s="31" t="s">
        <v>71</v>
      </c>
      <c r="C59" s="28" t="s">
        <v>153</v>
      </c>
      <c r="D59" s="6">
        <v>42</v>
      </c>
      <c r="E59" s="7">
        <v>181</v>
      </c>
      <c r="F59" s="125">
        <v>80.11</v>
      </c>
      <c r="G59" s="48">
        <v>42</v>
      </c>
      <c r="H59" s="19">
        <v>71.430000000000007</v>
      </c>
      <c r="I59" s="48">
        <v>72</v>
      </c>
      <c r="J59" s="19">
        <v>83.33</v>
      </c>
      <c r="K59" s="48">
        <v>34</v>
      </c>
      <c r="L59" s="19">
        <v>85.29</v>
      </c>
      <c r="M59" s="38">
        <v>33</v>
      </c>
      <c r="N59" s="19">
        <v>78.790000000000006</v>
      </c>
      <c r="O59" s="6">
        <v>36</v>
      </c>
      <c r="P59" s="7">
        <v>23</v>
      </c>
      <c r="Q59" s="134">
        <f t="shared" si="0"/>
        <v>0.63888888888888884</v>
      </c>
      <c r="R59" s="74" t="s">
        <v>10</v>
      </c>
      <c r="S59" s="70">
        <v>253</v>
      </c>
      <c r="T59" s="9">
        <v>242</v>
      </c>
      <c r="U59" s="139">
        <f t="shared" si="2"/>
        <v>0.95652173913043481</v>
      </c>
      <c r="V59" s="63" t="s">
        <v>10</v>
      </c>
      <c r="W59" s="6">
        <v>12187</v>
      </c>
      <c r="X59" s="106">
        <f t="shared" si="6"/>
        <v>470</v>
      </c>
      <c r="Y59" s="119">
        <f t="shared" si="3"/>
        <v>3.8565684746040865</v>
      </c>
    </row>
    <row r="60" spans="1:25" ht="42.75" x14ac:dyDescent="0.25">
      <c r="A60" s="59"/>
      <c r="B60" s="30" t="s">
        <v>72</v>
      </c>
      <c r="C60" s="28" t="s">
        <v>199</v>
      </c>
      <c r="D60" s="6">
        <v>20</v>
      </c>
      <c r="E60" s="7">
        <v>97</v>
      </c>
      <c r="F60" s="125">
        <v>92.78</v>
      </c>
      <c r="G60" s="48">
        <v>20</v>
      </c>
      <c r="H60" s="19">
        <v>90</v>
      </c>
      <c r="I60" s="48">
        <v>39</v>
      </c>
      <c r="J60" s="19">
        <v>92.31</v>
      </c>
      <c r="K60" s="48">
        <v>19</v>
      </c>
      <c r="L60" s="20">
        <v>94.74</v>
      </c>
      <c r="M60" s="38">
        <v>19</v>
      </c>
      <c r="N60" s="19">
        <v>94.74</v>
      </c>
      <c r="O60" s="6">
        <v>6</v>
      </c>
      <c r="P60" s="7">
        <v>6</v>
      </c>
      <c r="Q60" s="134">
        <f t="shared" si="0"/>
        <v>1</v>
      </c>
      <c r="R60" s="73" t="s">
        <v>221</v>
      </c>
      <c r="S60" s="70">
        <v>55</v>
      </c>
      <c r="T60" s="9">
        <v>55</v>
      </c>
      <c r="U60" s="139">
        <f t="shared" si="2"/>
        <v>1</v>
      </c>
      <c r="V60" s="63" t="s">
        <v>49</v>
      </c>
      <c r="W60" s="6">
        <v>1375</v>
      </c>
      <c r="X60" s="106">
        <f t="shared" si="6"/>
        <v>158</v>
      </c>
      <c r="Y60" s="119">
        <f t="shared" si="3"/>
        <v>11.49090909090909</v>
      </c>
    </row>
    <row r="61" spans="1:25" ht="42.75" x14ac:dyDescent="0.25">
      <c r="A61" s="59"/>
      <c r="B61" s="30" t="s">
        <v>73</v>
      </c>
      <c r="C61" s="28" t="s">
        <v>154</v>
      </c>
      <c r="D61" s="6">
        <v>3</v>
      </c>
      <c r="E61" s="7">
        <v>15</v>
      </c>
      <c r="F61" s="125">
        <v>100</v>
      </c>
      <c r="G61" s="6">
        <v>3</v>
      </c>
      <c r="H61" s="20">
        <v>100</v>
      </c>
      <c r="I61" s="6">
        <v>6</v>
      </c>
      <c r="J61" s="20">
        <v>100</v>
      </c>
      <c r="K61" s="6">
        <v>3</v>
      </c>
      <c r="L61" s="20">
        <v>100</v>
      </c>
      <c r="M61" s="26">
        <v>3</v>
      </c>
      <c r="N61" s="19">
        <v>100</v>
      </c>
      <c r="O61" s="6">
        <v>4</v>
      </c>
      <c r="P61" s="7">
        <v>4</v>
      </c>
      <c r="Q61" s="134">
        <f t="shared" si="0"/>
        <v>1</v>
      </c>
      <c r="R61" s="74" t="s">
        <v>221</v>
      </c>
      <c r="S61" s="70">
        <v>33</v>
      </c>
      <c r="T61" s="9">
        <v>32</v>
      </c>
      <c r="U61" s="139">
        <f t="shared" si="2"/>
        <v>0.96969696969696972</v>
      </c>
      <c r="V61" s="63" t="s">
        <v>10</v>
      </c>
      <c r="W61" s="6">
        <v>1808</v>
      </c>
      <c r="X61" s="106">
        <f t="shared" si="6"/>
        <v>52</v>
      </c>
      <c r="Y61" s="119">
        <f t="shared" si="3"/>
        <v>2.8761061946902653</v>
      </c>
    </row>
    <row r="62" spans="1:25" ht="28.5" x14ac:dyDescent="0.25">
      <c r="A62" s="59"/>
      <c r="B62" s="30" t="s">
        <v>74</v>
      </c>
      <c r="C62" s="28" t="s">
        <v>155</v>
      </c>
      <c r="D62" s="6">
        <v>2801</v>
      </c>
      <c r="E62" s="7">
        <v>13218</v>
      </c>
      <c r="F62" s="125">
        <v>81.59</v>
      </c>
      <c r="G62" s="48">
        <v>2801</v>
      </c>
      <c r="H62" s="19">
        <v>75.33</v>
      </c>
      <c r="I62" s="48">
        <v>5282</v>
      </c>
      <c r="J62" s="19">
        <v>75.5</v>
      </c>
      <c r="K62" s="48">
        <v>2574</v>
      </c>
      <c r="L62" s="19">
        <v>92.04</v>
      </c>
      <c r="M62" s="38">
        <v>2561</v>
      </c>
      <c r="N62" s="19">
        <v>90.51</v>
      </c>
      <c r="O62" s="6">
        <v>3942</v>
      </c>
      <c r="P62" s="7">
        <v>2769</v>
      </c>
      <c r="Q62" s="134">
        <f t="shared" si="0"/>
        <v>0.70243531202435316</v>
      </c>
      <c r="R62" s="74" t="s">
        <v>10</v>
      </c>
      <c r="S62" s="70">
        <v>20912</v>
      </c>
      <c r="T62" s="9">
        <v>15761</v>
      </c>
      <c r="U62" s="139">
        <f t="shared" si="2"/>
        <v>0.75368209640397854</v>
      </c>
      <c r="V62" s="63" t="s">
        <v>10</v>
      </c>
      <c r="W62" s="6">
        <v>1226344</v>
      </c>
      <c r="X62" s="106">
        <f t="shared" si="6"/>
        <v>38072</v>
      </c>
      <c r="Y62" s="119">
        <f t="shared" si="3"/>
        <v>3.1045122738807382</v>
      </c>
    </row>
    <row r="63" spans="1:25" ht="57" x14ac:dyDescent="0.25">
      <c r="A63" s="59"/>
      <c r="B63" s="31" t="s">
        <v>75</v>
      </c>
      <c r="C63" s="28" t="s">
        <v>156</v>
      </c>
      <c r="D63" s="6">
        <v>42</v>
      </c>
      <c r="E63" s="7">
        <v>181</v>
      </c>
      <c r="F63" s="125">
        <v>72.38</v>
      </c>
      <c r="G63" s="48">
        <v>42</v>
      </c>
      <c r="H63" s="19">
        <v>85.71</v>
      </c>
      <c r="I63" s="48">
        <v>73</v>
      </c>
      <c r="J63" s="19">
        <v>76.709999999999994</v>
      </c>
      <c r="K63" s="48">
        <v>33</v>
      </c>
      <c r="L63" s="19">
        <v>87.88</v>
      </c>
      <c r="M63" s="38">
        <v>33</v>
      </c>
      <c r="N63" s="19">
        <v>30.3</v>
      </c>
      <c r="O63" s="6">
        <v>34</v>
      </c>
      <c r="P63" s="7">
        <v>28</v>
      </c>
      <c r="Q63" s="134">
        <f t="shared" si="0"/>
        <v>0.82352941176470584</v>
      </c>
      <c r="R63" s="73" t="s">
        <v>10</v>
      </c>
      <c r="S63" s="69">
        <v>258</v>
      </c>
      <c r="T63" s="8">
        <v>245</v>
      </c>
      <c r="U63" s="139">
        <f t="shared" si="2"/>
        <v>0.94961240310077522</v>
      </c>
      <c r="V63" s="63" t="s">
        <v>10</v>
      </c>
      <c r="W63" s="6">
        <v>3809</v>
      </c>
      <c r="X63" s="106">
        <f t="shared" si="6"/>
        <v>473</v>
      </c>
      <c r="Y63" s="119">
        <f t="shared" si="3"/>
        <v>12.417957469152007</v>
      </c>
    </row>
    <row r="64" spans="1:25" ht="42.75" x14ac:dyDescent="0.25">
      <c r="A64" s="59"/>
      <c r="B64" s="31" t="s">
        <v>76</v>
      </c>
      <c r="C64" s="28" t="s">
        <v>218</v>
      </c>
      <c r="D64" s="6">
        <v>17</v>
      </c>
      <c r="E64" s="7">
        <v>85</v>
      </c>
      <c r="F64" s="125">
        <v>70.59</v>
      </c>
      <c r="G64" s="48">
        <v>17</v>
      </c>
      <c r="H64" s="19">
        <v>41.18</v>
      </c>
      <c r="I64" s="48">
        <v>34</v>
      </c>
      <c r="J64" s="19">
        <v>64.709999999999994</v>
      </c>
      <c r="K64" s="48">
        <v>17</v>
      </c>
      <c r="L64" s="19">
        <v>94.12</v>
      </c>
      <c r="M64" s="38">
        <v>17</v>
      </c>
      <c r="N64" s="19">
        <v>88.24</v>
      </c>
      <c r="O64" s="6">
        <v>10</v>
      </c>
      <c r="P64" s="7">
        <v>8</v>
      </c>
      <c r="Q64" s="134">
        <f t="shared" si="0"/>
        <v>0.8</v>
      </c>
      <c r="R64" s="73" t="s">
        <v>10</v>
      </c>
      <c r="S64" s="70">
        <v>87</v>
      </c>
      <c r="T64" s="9">
        <v>83</v>
      </c>
      <c r="U64" s="139">
        <f t="shared" si="2"/>
        <v>0.95402298850574707</v>
      </c>
      <c r="V64" s="63" t="s">
        <v>10</v>
      </c>
      <c r="W64" s="6">
        <v>6240</v>
      </c>
      <c r="X64" s="106">
        <f t="shared" si="6"/>
        <v>182</v>
      </c>
      <c r="Y64" s="119">
        <f t="shared" si="3"/>
        <v>2.9166666666666665</v>
      </c>
    </row>
    <row r="65" spans="1:25" ht="42.75" x14ac:dyDescent="0.25">
      <c r="A65" s="59"/>
      <c r="B65" s="31" t="s">
        <v>77</v>
      </c>
      <c r="C65" s="28" t="s">
        <v>200</v>
      </c>
      <c r="D65" s="6">
        <v>13</v>
      </c>
      <c r="E65" s="7">
        <v>61</v>
      </c>
      <c r="F65" s="125">
        <v>81.97</v>
      </c>
      <c r="G65" s="48">
        <v>13</v>
      </c>
      <c r="H65" s="19">
        <v>84.62</v>
      </c>
      <c r="I65" s="48">
        <v>24</v>
      </c>
      <c r="J65" s="19">
        <v>75</v>
      </c>
      <c r="K65" s="48">
        <v>12</v>
      </c>
      <c r="L65" s="19">
        <v>91.67</v>
      </c>
      <c r="M65" s="38">
        <v>12</v>
      </c>
      <c r="N65" s="19">
        <v>83.33</v>
      </c>
      <c r="O65" s="6">
        <v>7</v>
      </c>
      <c r="P65" s="7">
        <v>6</v>
      </c>
      <c r="Q65" s="134">
        <f t="shared" si="0"/>
        <v>0.8571428571428571</v>
      </c>
      <c r="R65" s="73" t="s">
        <v>10</v>
      </c>
      <c r="S65" s="70">
        <v>80</v>
      </c>
      <c r="T65" s="9">
        <v>75</v>
      </c>
      <c r="U65" s="139">
        <f t="shared" si="2"/>
        <v>0.9375</v>
      </c>
      <c r="V65" s="63" t="s">
        <v>10</v>
      </c>
      <c r="W65" s="6">
        <v>3623</v>
      </c>
      <c r="X65" s="106">
        <f t="shared" si="6"/>
        <v>148</v>
      </c>
      <c r="Y65" s="119">
        <f t="shared" si="3"/>
        <v>4.0850124206458736</v>
      </c>
    </row>
    <row r="66" spans="1:25" ht="28.5" x14ac:dyDescent="0.25">
      <c r="A66" s="59"/>
      <c r="B66" s="30" t="s">
        <v>78</v>
      </c>
      <c r="C66" s="28" t="s">
        <v>201</v>
      </c>
      <c r="D66" s="6">
        <v>28</v>
      </c>
      <c r="E66" s="7">
        <v>138</v>
      </c>
      <c r="F66" s="125">
        <v>89.86</v>
      </c>
      <c r="G66" s="48">
        <v>28</v>
      </c>
      <c r="H66" s="19">
        <v>96.43</v>
      </c>
      <c r="I66" s="48">
        <v>56</v>
      </c>
      <c r="J66" s="19">
        <v>82.14</v>
      </c>
      <c r="K66" s="48">
        <v>27</v>
      </c>
      <c r="L66" s="19">
        <v>96.3</v>
      </c>
      <c r="M66" s="38">
        <v>27</v>
      </c>
      <c r="N66" s="19">
        <v>92.59</v>
      </c>
      <c r="O66" s="6">
        <v>19</v>
      </c>
      <c r="P66" s="7">
        <v>15</v>
      </c>
      <c r="Q66" s="134">
        <f t="shared" si="0"/>
        <v>0.78947368421052633</v>
      </c>
      <c r="R66" s="74" t="s">
        <v>10</v>
      </c>
      <c r="S66" s="69">
        <v>142</v>
      </c>
      <c r="T66" s="8">
        <v>131</v>
      </c>
      <c r="U66" s="139">
        <f t="shared" si="2"/>
        <v>0.92253521126760563</v>
      </c>
      <c r="V66" s="63" t="s">
        <v>10</v>
      </c>
      <c r="W66" s="108">
        <v>1659</v>
      </c>
      <c r="X66" s="106">
        <f t="shared" si="6"/>
        <v>299</v>
      </c>
      <c r="Y66" s="119">
        <f t="shared" si="3"/>
        <v>18.022905364677516</v>
      </c>
    </row>
    <row r="67" spans="1:25" ht="28.5" x14ac:dyDescent="0.25">
      <c r="A67" s="59"/>
      <c r="B67" s="31" t="s">
        <v>79</v>
      </c>
      <c r="C67" s="28" t="s">
        <v>157</v>
      </c>
      <c r="D67" s="6">
        <v>291</v>
      </c>
      <c r="E67" s="7">
        <v>1382</v>
      </c>
      <c r="F67" s="125">
        <v>81.77</v>
      </c>
      <c r="G67" s="48">
        <v>291</v>
      </c>
      <c r="H67" s="19">
        <v>81.099999999999994</v>
      </c>
      <c r="I67" s="48">
        <v>557</v>
      </c>
      <c r="J67" s="19">
        <v>77.38</v>
      </c>
      <c r="K67" s="48">
        <v>268</v>
      </c>
      <c r="L67" s="19">
        <v>90.67</v>
      </c>
      <c r="M67" s="38">
        <v>266</v>
      </c>
      <c r="N67" s="19">
        <v>82.71</v>
      </c>
      <c r="O67" s="6">
        <v>213</v>
      </c>
      <c r="P67" s="7">
        <v>145</v>
      </c>
      <c r="Q67" s="134">
        <f t="shared" si="0"/>
        <v>0.68075117370892024</v>
      </c>
      <c r="R67" s="74" t="s">
        <v>10</v>
      </c>
      <c r="S67" s="70">
        <v>2371</v>
      </c>
      <c r="T67" s="9">
        <v>2250</v>
      </c>
      <c r="U67" s="139">
        <f t="shared" si="2"/>
        <v>0.94896668072543233</v>
      </c>
      <c r="V67" s="63" t="s">
        <v>10</v>
      </c>
      <c r="W67" s="6">
        <v>28380</v>
      </c>
      <c r="X67" s="106">
        <f t="shared" si="6"/>
        <v>3966</v>
      </c>
      <c r="Y67" s="119">
        <f t="shared" si="3"/>
        <v>13.974630021141648</v>
      </c>
    </row>
    <row r="68" spans="1:25" ht="29.25" thickBot="1" x14ac:dyDescent="0.3">
      <c r="A68" s="59"/>
      <c r="B68" s="95" t="s">
        <v>80</v>
      </c>
      <c r="C68" s="96" t="s">
        <v>158</v>
      </c>
      <c r="D68" s="11">
        <v>1262</v>
      </c>
      <c r="E68" s="12">
        <v>6073</v>
      </c>
      <c r="F68" s="126">
        <v>82.2</v>
      </c>
      <c r="G68" s="101">
        <v>1262</v>
      </c>
      <c r="H68" s="23">
        <v>75.44</v>
      </c>
      <c r="I68" s="101">
        <v>2427</v>
      </c>
      <c r="J68" s="23">
        <v>75.61</v>
      </c>
      <c r="K68" s="101">
        <v>1194</v>
      </c>
      <c r="L68" s="23">
        <v>92.46</v>
      </c>
      <c r="M68" s="45">
        <v>1190</v>
      </c>
      <c r="N68" s="23">
        <v>92.52</v>
      </c>
      <c r="O68" s="11">
        <v>995</v>
      </c>
      <c r="P68" s="12">
        <v>730</v>
      </c>
      <c r="Q68" s="135">
        <f t="shared" si="0"/>
        <v>0.73366834170854267</v>
      </c>
      <c r="R68" s="89" t="s">
        <v>10</v>
      </c>
      <c r="S68" s="80">
        <v>10670</v>
      </c>
      <c r="T68" s="13">
        <v>9316</v>
      </c>
      <c r="U68" s="140">
        <f t="shared" si="2"/>
        <v>0.87310215557638238</v>
      </c>
      <c r="V68" s="81" t="s">
        <v>10</v>
      </c>
      <c r="W68" s="11">
        <v>127879</v>
      </c>
      <c r="X68" s="113">
        <f t="shared" si="6"/>
        <v>17738</v>
      </c>
      <c r="Y68" s="120">
        <f t="shared" si="3"/>
        <v>13.870924858655448</v>
      </c>
    </row>
    <row r="69" spans="1:25" ht="29.25" thickBot="1" x14ac:dyDescent="0.3">
      <c r="A69" s="59"/>
      <c r="B69" s="99" t="s">
        <v>81</v>
      </c>
      <c r="C69" s="100" t="s">
        <v>159</v>
      </c>
      <c r="D69" s="165" t="s">
        <v>120</v>
      </c>
      <c r="E69" s="166"/>
      <c r="F69" s="166"/>
      <c r="G69" s="166"/>
      <c r="H69" s="166"/>
      <c r="I69" s="166"/>
      <c r="J69" s="166"/>
      <c r="K69" s="166"/>
      <c r="L69" s="166"/>
      <c r="M69" s="166"/>
      <c r="N69" s="167"/>
      <c r="O69" s="146" t="s">
        <v>21</v>
      </c>
      <c r="P69" s="147"/>
      <c r="Q69" s="147"/>
      <c r="R69" s="147"/>
      <c r="S69" s="147"/>
      <c r="T69" s="147"/>
      <c r="U69" s="147"/>
      <c r="V69" s="147"/>
      <c r="W69" s="112">
        <f>W60+W61+W63+W64+W65</f>
        <v>16855</v>
      </c>
      <c r="X69" s="114">
        <f>X60+X61+X63+X64+X65</f>
        <v>1013</v>
      </c>
      <c r="Y69" s="121">
        <f>X69/W69*100</f>
        <v>6.0100860278849009</v>
      </c>
    </row>
    <row r="70" spans="1:25" ht="28.5" x14ac:dyDescent="0.25">
      <c r="A70" s="59"/>
      <c r="B70" s="97" t="s">
        <v>82</v>
      </c>
      <c r="C70" s="98" t="s">
        <v>160</v>
      </c>
      <c r="D70" s="1">
        <v>92</v>
      </c>
      <c r="E70" s="2">
        <v>415</v>
      </c>
      <c r="F70" s="127">
        <v>84.34</v>
      </c>
      <c r="G70" s="102">
        <v>92</v>
      </c>
      <c r="H70" s="41">
        <v>88.04</v>
      </c>
      <c r="I70" s="102">
        <v>165</v>
      </c>
      <c r="J70" s="41">
        <v>83.03</v>
      </c>
      <c r="K70" s="102">
        <v>79</v>
      </c>
      <c r="L70" s="41">
        <v>91.14</v>
      </c>
      <c r="M70" s="47">
        <v>79</v>
      </c>
      <c r="N70" s="41">
        <v>75.95</v>
      </c>
      <c r="O70" s="1">
        <v>54</v>
      </c>
      <c r="P70" s="2">
        <v>42</v>
      </c>
      <c r="Q70" s="133">
        <f t="shared" si="0"/>
        <v>0.77777777777777779</v>
      </c>
      <c r="R70" s="82" t="s">
        <v>10</v>
      </c>
      <c r="S70" s="88">
        <v>532</v>
      </c>
      <c r="T70" s="3">
        <v>492</v>
      </c>
      <c r="U70" s="138">
        <f t="shared" ref="U70:U98" si="7">T70/S70</f>
        <v>0.92481203007518797</v>
      </c>
      <c r="V70" s="4" t="s">
        <v>10</v>
      </c>
      <c r="W70" s="1">
        <v>18032</v>
      </c>
      <c r="X70" s="106">
        <f>E70+O70+S70</f>
        <v>1001</v>
      </c>
      <c r="Y70" s="118">
        <f t="shared" ref="Y70:Y97" si="8">X70/W70*100</f>
        <v>5.5512422360248443</v>
      </c>
    </row>
    <row r="71" spans="1:25" ht="42.75" x14ac:dyDescent="0.25">
      <c r="A71" s="59"/>
      <c r="B71" s="30" t="s">
        <v>83</v>
      </c>
      <c r="C71" s="28" t="s">
        <v>202</v>
      </c>
      <c r="D71" s="6">
        <v>12</v>
      </c>
      <c r="E71" s="7">
        <v>60</v>
      </c>
      <c r="F71" s="125">
        <v>100</v>
      </c>
      <c r="G71" s="48">
        <v>12</v>
      </c>
      <c r="H71" s="19">
        <v>100</v>
      </c>
      <c r="I71" s="48">
        <v>24</v>
      </c>
      <c r="J71" s="19">
        <v>100</v>
      </c>
      <c r="K71" s="48">
        <v>12</v>
      </c>
      <c r="L71" s="19">
        <v>100</v>
      </c>
      <c r="M71" s="38">
        <v>12</v>
      </c>
      <c r="N71" s="19">
        <v>100</v>
      </c>
      <c r="O71" s="6">
        <v>14</v>
      </c>
      <c r="P71" s="7">
        <v>13</v>
      </c>
      <c r="Q71" s="134">
        <f t="shared" si="0"/>
        <v>0.9285714285714286</v>
      </c>
      <c r="R71" s="73" t="s">
        <v>10</v>
      </c>
      <c r="S71" s="70">
        <v>132</v>
      </c>
      <c r="T71" s="9">
        <v>127</v>
      </c>
      <c r="U71" s="139">
        <f t="shared" si="7"/>
        <v>0.96212121212121215</v>
      </c>
      <c r="V71" s="63" t="s">
        <v>10</v>
      </c>
      <c r="W71" s="6">
        <v>2380</v>
      </c>
      <c r="X71" s="106">
        <f>E71+O71+S71</f>
        <v>206</v>
      </c>
      <c r="Y71" s="119">
        <f t="shared" si="8"/>
        <v>8.655462184873949</v>
      </c>
    </row>
    <row r="72" spans="1:25" ht="29.25" thickBot="1" x14ac:dyDescent="0.3">
      <c r="A72" s="59"/>
      <c r="B72" s="95" t="s">
        <v>84</v>
      </c>
      <c r="C72" s="96" t="s">
        <v>161</v>
      </c>
      <c r="D72" s="11">
        <v>81</v>
      </c>
      <c r="E72" s="12">
        <v>372</v>
      </c>
      <c r="F72" s="126">
        <v>76.34</v>
      </c>
      <c r="G72" s="54">
        <v>81</v>
      </c>
      <c r="H72" s="35">
        <v>77.78</v>
      </c>
      <c r="I72" s="54">
        <v>147</v>
      </c>
      <c r="J72" s="35">
        <v>73.47</v>
      </c>
      <c r="K72" s="54">
        <v>72</v>
      </c>
      <c r="L72" s="35">
        <v>77.78</v>
      </c>
      <c r="M72" s="45">
        <v>72</v>
      </c>
      <c r="N72" s="23">
        <v>79.17</v>
      </c>
      <c r="O72" s="11">
        <v>39</v>
      </c>
      <c r="P72" s="12">
        <v>17</v>
      </c>
      <c r="Q72" s="135">
        <f t="shared" si="0"/>
        <v>0.4358974358974359</v>
      </c>
      <c r="R72" s="79" t="s">
        <v>10</v>
      </c>
      <c r="S72" s="80">
        <v>418</v>
      </c>
      <c r="T72" s="13">
        <v>392</v>
      </c>
      <c r="U72" s="140">
        <f t="shared" si="7"/>
        <v>0.93779904306220097</v>
      </c>
      <c r="V72" s="81" t="s">
        <v>10</v>
      </c>
      <c r="W72" s="11">
        <v>29082</v>
      </c>
      <c r="X72" s="113">
        <f>E72+O72+S72</f>
        <v>829</v>
      </c>
      <c r="Y72" s="120">
        <f t="shared" si="8"/>
        <v>2.8505604841482701</v>
      </c>
    </row>
    <row r="73" spans="1:25" ht="29.25" thickBot="1" x14ac:dyDescent="0.3">
      <c r="A73" s="59"/>
      <c r="B73" s="99" t="s">
        <v>85</v>
      </c>
      <c r="C73" s="100" t="s">
        <v>162</v>
      </c>
      <c r="D73" s="165" t="s">
        <v>120</v>
      </c>
      <c r="E73" s="166"/>
      <c r="F73" s="166"/>
      <c r="G73" s="166"/>
      <c r="H73" s="166"/>
      <c r="I73" s="166"/>
      <c r="J73" s="166"/>
      <c r="K73" s="166"/>
      <c r="L73" s="166"/>
      <c r="M73" s="166"/>
      <c r="N73" s="167"/>
      <c r="O73" s="146" t="s">
        <v>21</v>
      </c>
      <c r="P73" s="147"/>
      <c r="Q73" s="147"/>
      <c r="R73" s="147"/>
      <c r="S73" s="147"/>
      <c r="T73" s="147"/>
      <c r="U73" s="147"/>
      <c r="V73" s="147"/>
      <c r="W73" s="112">
        <f>W22+W46+W59+W74+W53+W71</f>
        <v>30737</v>
      </c>
      <c r="X73" s="114">
        <f>X22+X46+X59+X74+X53+X71</f>
        <v>1904</v>
      </c>
      <c r="Y73" s="121">
        <f>X73/W73*100</f>
        <v>6.1944887269414712</v>
      </c>
    </row>
    <row r="74" spans="1:25" ht="114" x14ac:dyDescent="0.25">
      <c r="A74" s="59"/>
      <c r="B74" s="97" t="s">
        <v>86</v>
      </c>
      <c r="C74" s="98" t="s">
        <v>163</v>
      </c>
      <c r="D74" s="1">
        <v>45</v>
      </c>
      <c r="E74" s="2">
        <v>218</v>
      </c>
      <c r="F74" s="127">
        <v>79.36</v>
      </c>
      <c r="G74" s="55">
        <v>45</v>
      </c>
      <c r="H74" s="51">
        <v>73.33</v>
      </c>
      <c r="I74" s="55">
        <v>87</v>
      </c>
      <c r="J74" s="51">
        <v>75.86</v>
      </c>
      <c r="K74" s="55">
        <v>43</v>
      </c>
      <c r="L74" s="51">
        <v>81.400000000000006</v>
      </c>
      <c r="M74" s="47">
        <v>43</v>
      </c>
      <c r="N74" s="41">
        <v>90.7</v>
      </c>
      <c r="O74" s="1">
        <v>43</v>
      </c>
      <c r="P74" s="2">
        <v>15</v>
      </c>
      <c r="Q74" s="133">
        <f t="shared" si="0"/>
        <v>0.34883720930232559</v>
      </c>
      <c r="R74" s="87" t="s">
        <v>87</v>
      </c>
      <c r="S74" s="88">
        <v>354</v>
      </c>
      <c r="T74" s="3">
        <v>330</v>
      </c>
      <c r="U74" s="138">
        <f t="shared" si="7"/>
        <v>0.93220338983050843</v>
      </c>
      <c r="V74" s="4" t="s">
        <v>10</v>
      </c>
      <c r="W74" s="1">
        <v>6234</v>
      </c>
      <c r="X74" s="106">
        <f t="shared" ref="X74:X84" si="9">E74+O74+S74</f>
        <v>615</v>
      </c>
      <c r="Y74" s="118">
        <f t="shared" si="8"/>
        <v>9.865255052935515</v>
      </c>
    </row>
    <row r="75" spans="1:25" ht="28.5" x14ac:dyDescent="0.25">
      <c r="A75" s="59"/>
      <c r="B75" s="31" t="s">
        <v>88</v>
      </c>
      <c r="C75" s="28" t="s">
        <v>164</v>
      </c>
      <c r="D75" s="6">
        <v>180</v>
      </c>
      <c r="E75" s="7">
        <v>857</v>
      </c>
      <c r="F75" s="125">
        <v>70.599999999999994</v>
      </c>
      <c r="G75" s="48">
        <v>180</v>
      </c>
      <c r="H75" s="19">
        <v>70</v>
      </c>
      <c r="I75" s="48">
        <v>347</v>
      </c>
      <c r="J75" s="20">
        <v>56.48</v>
      </c>
      <c r="K75" s="48">
        <v>166</v>
      </c>
      <c r="L75" s="20">
        <v>83.73</v>
      </c>
      <c r="M75" s="38">
        <v>164</v>
      </c>
      <c r="N75" s="19">
        <v>87.8</v>
      </c>
      <c r="O75" s="6">
        <v>146</v>
      </c>
      <c r="P75" s="7">
        <v>97</v>
      </c>
      <c r="Q75" s="134">
        <f t="shared" ref="Q75:Q98" si="10">(P75/O75)</f>
        <v>0.66438356164383561</v>
      </c>
      <c r="R75" s="74" t="s">
        <v>10</v>
      </c>
      <c r="S75" s="70">
        <v>1417</v>
      </c>
      <c r="T75" s="9">
        <v>1301</v>
      </c>
      <c r="U75" s="139">
        <f t="shared" si="7"/>
        <v>0.91813690896259703</v>
      </c>
      <c r="V75" s="63" t="s">
        <v>10</v>
      </c>
      <c r="W75" s="6">
        <v>17128</v>
      </c>
      <c r="X75" s="106">
        <f t="shared" si="9"/>
        <v>2420</v>
      </c>
      <c r="Y75" s="119">
        <f t="shared" si="8"/>
        <v>14.128911723493696</v>
      </c>
    </row>
    <row r="76" spans="1:25" ht="42.75" x14ac:dyDescent="0.25">
      <c r="A76" s="59"/>
      <c r="B76" s="31" t="s">
        <v>89</v>
      </c>
      <c r="C76" s="28" t="s">
        <v>165</v>
      </c>
      <c r="D76" s="6">
        <v>40</v>
      </c>
      <c r="E76" s="7">
        <v>200</v>
      </c>
      <c r="F76" s="125">
        <v>80.5</v>
      </c>
      <c r="G76" s="48">
        <v>40</v>
      </c>
      <c r="H76" s="19">
        <v>87.5</v>
      </c>
      <c r="I76" s="48">
        <v>80</v>
      </c>
      <c r="J76" s="19">
        <v>76.25</v>
      </c>
      <c r="K76" s="48">
        <v>40</v>
      </c>
      <c r="L76" s="19">
        <v>95</v>
      </c>
      <c r="M76" s="38">
        <v>40</v>
      </c>
      <c r="N76" s="19">
        <v>67.5</v>
      </c>
      <c r="O76" s="6">
        <v>35</v>
      </c>
      <c r="P76" s="7">
        <v>32</v>
      </c>
      <c r="Q76" s="134">
        <f t="shared" si="10"/>
        <v>0.91428571428571426</v>
      </c>
      <c r="R76" s="74" t="s">
        <v>10</v>
      </c>
      <c r="S76" s="69">
        <v>327</v>
      </c>
      <c r="T76" s="8">
        <v>323</v>
      </c>
      <c r="U76" s="139">
        <f t="shared" si="7"/>
        <v>0.98776758409785936</v>
      </c>
      <c r="V76" s="63" t="s">
        <v>10</v>
      </c>
      <c r="W76" s="6">
        <v>864</v>
      </c>
      <c r="X76" s="106">
        <f t="shared" si="9"/>
        <v>562</v>
      </c>
      <c r="Y76" s="119">
        <f t="shared" si="8"/>
        <v>65.046296296296291</v>
      </c>
    </row>
    <row r="77" spans="1:25" ht="28.5" x14ac:dyDescent="0.25">
      <c r="A77" s="59"/>
      <c r="B77" s="31" t="s">
        <v>90</v>
      </c>
      <c r="C77" s="28" t="s">
        <v>203</v>
      </c>
      <c r="D77" s="6">
        <v>561</v>
      </c>
      <c r="E77" s="7">
        <v>2650</v>
      </c>
      <c r="F77" s="125">
        <v>79.849999999999994</v>
      </c>
      <c r="G77" s="48">
        <v>561</v>
      </c>
      <c r="H77" s="19">
        <v>78.61</v>
      </c>
      <c r="I77" s="48">
        <v>1063</v>
      </c>
      <c r="J77" s="19">
        <v>84.29</v>
      </c>
      <c r="K77" s="48">
        <v>515</v>
      </c>
      <c r="L77" s="19">
        <v>87.38</v>
      </c>
      <c r="M77" s="38">
        <v>511</v>
      </c>
      <c r="N77" s="19">
        <v>64.38</v>
      </c>
      <c r="O77" s="6">
        <v>336</v>
      </c>
      <c r="P77" s="7">
        <v>284</v>
      </c>
      <c r="Q77" s="134">
        <f t="shared" si="10"/>
        <v>0.84523809523809523</v>
      </c>
      <c r="R77" s="74" t="s">
        <v>10</v>
      </c>
      <c r="S77" s="69">
        <v>4231</v>
      </c>
      <c r="T77" s="8">
        <v>4042</v>
      </c>
      <c r="U77" s="139">
        <f t="shared" si="7"/>
        <v>0.95532970928858429</v>
      </c>
      <c r="V77" s="63" t="s">
        <v>10</v>
      </c>
      <c r="W77" s="6">
        <v>15115</v>
      </c>
      <c r="X77" s="106">
        <f t="shared" si="9"/>
        <v>7217</v>
      </c>
      <c r="Y77" s="119">
        <f t="shared" si="8"/>
        <v>47.747270922924244</v>
      </c>
    </row>
    <row r="78" spans="1:25" ht="28.5" x14ac:dyDescent="0.25">
      <c r="A78" s="59"/>
      <c r="B78" s="31" t="s">
        <v>91</v>
      </c>
      <c r="C78" s="28" t="s">
        <v>204</v>
      </c>
      <c r="D78" s="6">
        <v>680</v>
      </c>
      <c r="E78" s="7">
        <v>3232</v>
      </c>
      <c r="F78" s="125">
        <v>79.83</v>
      </c>
      <c r="G78" s="48">
        <v>680</v>
      </c>
      <c r="H78" s="19">
        <v>71.62</v>
      </c>
      <c r="I78" s="48">
        <v>1290</v>
      </c>
      <c r="J78" s="19">
        <v>71.239999999999995</v>
      </c>
      <c r="K78" s="48">
        <v>632</v>
      </c>
      <c r="L78" s="19">
        <v>94.3</v>
      </c>
      <c r="M78" s="38">
        <v>630</v>
      </c>
      <c r="N78" s="19">
        <v>91.75</v>
      </c>
      <c r="O78" s="6">
        <v>499</v>
      </c>
      <c r="P78" s="7">
        <v>233</v>
      </c>
      <c r="Q78" s="134">
        <f t="shared" si="10"/>
        <v>0.46693386773547096</v>
      </c>
      <c r="R78" s="74" t="s">
        <v>10</v>
      </c>
      <c r="S78" s="69">
        <v>4833</v>
      </c>
      <c r="T78" s="8">
        <v>4096</v>
      </c>
      <c r="U78" s="139">
        <f t="shared" si="7"/>
        <v>0.84750672460169663</v>
      </c>
      <c r="V78" s="63" t="s">
        <v>10</v>
      </c>
      <c r="W78" s="108">
        <v>64835</v>
      </c>
      <c r="X78" s="106">
        <f t="shared" si="9"/>
        <v>8564</v>
      </c>
      <c r="Y78" s="119">
        <f t="shared" si="8"/>
        <v>13.208914937919333</v>
      </c>
    </row>
    <row r="79" spans="1:25" ht="28.5" x14ac:dyDescent="0.25">
      <c r="A79" s="59"/>
      <c r="B79" s="31" t="s">
        <v>92</v>
      </c>
      <c r="C79" s="28" t="s">
        <v>205</v>
      </c>
      <c r="D79" s="6">
        <v>306</v>
      </c>
      <c r="E79" s="7">
        <v>1474</v>
      </c>
      <c r="F79" s="125">
        <v>69.739999999999995</v>
      </c>
      <c r="G79" s="48">
        <v>306</v>
      </c>
      <c r="H79" s="19">
        <v>59.8</v>
      </c>
      <c r="I79" s="48">
        <v>594</v>
      </c>
      <c r="J79" s="19">
        <v>57.91</v>
      </c>
      <c r="K79" s="48">
        <v>289</v>
      </c>
      <c r="L79" s="19">
        <v>82.7</v>
      </c>
      <c r="M79" s="38">
        <v>285</v>
      </c>
      <c r="N79" s="19">
        <v>91.93</v>
      </c>
      <c r="O79" s="6">
        <v>227</v>
      </c>
      <c r="P79" s="7">
        <v>105</v>
      </c>
      <c r="Q79" s="134">
        <f t="shared" si="10"/>
        <v>0.46255506607929514</v>
      </c>
      <c r="R79" s="74" t="s">
        <v>10</v>
      </c>
      <c r="S79" s="69">
        <v>2646</v>
      </c>
      <c r="T79" s="8">
        <v>2262</v>
      </c>
      <c r="U79" s="139">
        <f t="shared" si="7"/>
        <v>0.85487528344671204</v>
      </c>
      <c r="V79" s="63" t="s">
        <v>10</v>
      </c>
      <c r="W79" s="6">
        <v>46852</v>
      </c>
      <c r="X79" s="106">
        <f t="shared" si="9"/>
        <v>4347</v>
      </c>
      <c r="Y79" s="119">
        <f t="shared" si="8"/>
        <v>9.2781524801502613</v>
      </c>
    </row>
    <row r="80" spans="1:25" ht="28.5" x14ac:dyDescent="0.25">
      <c r="A80" s="59"/>
      <c r="B80" s="30" t="s">
        <v>93</v>
      </c>
      <c r="C80" s="28" t="s">
        <v>166</v>
      </c>
      <c r="D80" s="6">
        <v>639</v>
      </c>
      <c r="E80" s="7">
        <v>3095</v>
      </c>
      <c r="F80" s="125">
        <v>75.83</v>
      </c>
      <c r="G80" s="48">
        <v>639</v>
      </c>
      <c r="H80" s="19">
        <v>79.19</v>
      </c>
      <c r="I80" s="48">
        <v>1240</v>
      </c>
      <c r="J80" s="19">
        <v>71.69</v>
      </c>
      <c r="K80" s="48">
        <v>610</v>
      </c>
      <c r="L80" s="19">
        <v>89.67</v>
      </c>
      <c r="M80" s="38">
        <v>606</v>
      </c>
      <c r="N80" s="19">
        <v>66.83</v>
      </c>
      <c r="O80" s="6">
        <v>516</v>
      </c>
      <c r="P80" s="7">
        <v>362</v>
      </c>
      <c r="Q80" s="134">
        <f t="shared" si="10"/>
        <v>0.70155038759689925</v>
      </c>
      <c r="R80" s="73" t="s">
        <v>9</v>
      </c>
      <c r="S80" s="71">
        <v>1297</v>
      </c>
      <c r="T80" s="10">
        <v>1236</v>
      </c>
      <c r="U80" s="139">
        <f t="shared" si="7"/>
        <v>0.95296838858905164</v>
      </c>
      <c r="V80" s="63" t="s">
        <v>10</v>
      </c>
      <c r="W80" s="6">
        <v>14881</v>
      </c>
      <c r="X80" s="106">
        <f t="shared" si="9"/>
        <v>4908</v>
      </c>
      <c r="Y80" s="119">
        <f t="shared" si="8"/>
        <v>32.981654458705734</v>
      </c>
    </row>
    <row r="81" spans="1:25" ht="28.5" x14ac:dyDescent="0.25">
      <c r="A81" s="59"/>
      <c r="B81" s="30" t="s">
        <v>94</v>
      </c>
      <c r="C81" s="28" t="s">
        <v>206</v>
      </c>
      <c r="D81" s="6">
        <v>454</v>
      </c>
      <c r="E81" s="7">
        <v>2161</v>
      </c>
      <c r="F81" s="125">
        <v>72.7</v>
      </c>
      <c r="G81" s="48">
        <v>454</v>
      </c>
      <c r="H81" s="19">
        <v>66.08</v>
      </c>
      <c r="I81" s="48">
        <v>869</v>
      </c>
      <c r="J81" s="19">
        <v>67.319999999999993</v>
      </c>
      <c r="K81" s="48">
        <v>422</v>
      </c>
      <c r="L81" s="19">
        <v>85.07</v>
      </c>
      <c r="M81" s="38">
        <v>416</v>
      </c>
      <c r="N81" s="19">
        <v>78.61</v>
      </c>
      <c r="O81" s="6">
        <v>482</v>
      </c>
      <c r="P81" s="7">
        <v>232</v>
      </c>
      <c r="Q81" s="134">
        <f t="shared" si="10"/>
        <v>0.48132780082987553</v>
      </c>
      <c r="R81" s="73" t="s">
        <v>221</v>
      </c>
      <c r="S81" s="69">
        <v>4324</v>
      </c>
      <c r="T81" s="8">
        <v>3521</v>
      </c>
      <c r="U81" s="139">
        <f t="shared" si="7"/>
        <v>0.81429232192414436</v>
      </c>
      <c r="V81" s="63" t="s">
        <v>10</v>
      </c>
      <c r="W81" s="6">
        <v>36437</v>
      </c>
      <c r="X81" s="106">
        <f t="shared" si="9"/>
        <v>6967</v>
      </c>
      <c r="Y81" s="119">
        <f t="shared" si="8"/>
        <v>19.120674040124051</v>
      </c>
    </row>
    <row r="82" spans="1:25" ht="28.5" x14ac:dyDescent="0.25">
      <c r="A82" s="59"/>
      <c r="B82" s="31" t="s">
        <v>95</v>
      </c>
      <c r="C82" s="28" t="s">
        <v>207</v>
      </c>
      <c r="D82" s="6">
        <v>303</v>
      </c>
      <c r="E82" s="7">
        <v>1455</v>
      </c>
      <c r="F82" s="125">
        <v>78.83</v>
      </c>
      <c r="G82" s="48">
        <v>303</v>
      </c>
      <c r="H82" s="19">
        <v>68.98</v>
      </c>
      <c r="I82" s="48">
        <v>581</v>
      </c>
      <c r="J82" s="20">
        <v>74.87</v>
      </c>
      <c r="K82" s="48">
        <v>286</v>
      </c>
      <c r="L82" s="20">
        <v>90.21</v>
      </c>
      <c r="M82" s="38">
        <v>285</v>
      </c>
      <c r="N82" s="19">
        <v>85.96</v>
      </c>
      <c r="O82" s="6">
        <v>215</v>
      </c>
      <c r="P82" s="7">
        <v>87</v>
      </c>
      <c r="Q82" s="134">
        <f t="shared" si="10"/>
        <v>0.40465116279069768</v>
      </c>
      <c r="R82" s="73" t="s">
        <v>10</v>
      </c>
      <c r="S82" s="71">
        <v>2350</v>
      </c>
      <c r="T82" s="10">
        <v>2025</v>
      </c>
      <c r="U82" s="139">
        <f t="shared" si="7"/>
        <v>0.86170212765957444</v>
      </c>
      <c r="V82" s="63" t="s">
        <v>10</v>
      </c>
      <c r="W82" s="6">
        <v>27803</v>
      </c>
      <c r="X82" s="106">
        <f t="shared" si="9"/>
        <v>4020</v>
      </c>
      <c r="Y82" s="119">
        <f t="shared" si="8"/>
        <v>14.458871344818904</v>
      </c>
    </row>
    <row r="83" spans="1:25" ht="28.5" x14ac:dyDescent="0.25">
      <c r="A83" s="59"/>
      <c r="B83" s="31" t="s">
        <v>96</v>
      </c>
      <c r="C83" s="28" t="s">
        <v>208</v>
      </c>
      <c r="D83" s="6">
        <v>1048</v>
      </c>
      <c r="E83" s="7">
        <v>4989</v>
      </c>
      <c r="F83" s="125">
        <v>76.77</v>
      </c>
      <c r="G83" s="48">
        <v>1048</v>
      </c>
      <c r="H83" s="19">
        <v>69.37</v>
      </c>
      <c r="I83" s="48">
        <v>2000</v>
      </c>
      <c r="J83" s="20">
        <v>72.099999999999994</v>
      </c>
      <c r="K83" s="48">
        <v>976</v>
      </c>
      <c r="L83" s="20">
        <v>84.84</v>
      </c>
      <c r="M83" s="38">
        <v>965</v>
      </c>
      <c r="N83" s="19">
        <v>86.32</v>
      </c>
      <c r="O83" s="6">
        <v>823</v>
      </c>
      <c r="P83" s="7">
        <v>371</v>
      </c>
      <c r="Q83" s="134">
        <f t="shared" si="10"/>
        <v>0.45078979343863912</v>
      </c>
      <c r="R83" s="73" t="s">
        <v>10</v>
      </c>
      <c r="S83" s="71">
        <v>8401</v>
      </c>
      <c r="T83" s="10">
        <v>7377</v>
      </c>
      <c r="U83" s="139">
        <f t="shared" si="7"/>
        <v>0.87810974883942383</v>
      </c>
      <c r="V83" s="63" t="s">
        <v>10</v>
      </c>
      <c r="W83" s="6">
        <v>76644</v>
      </c>
      <c r="X83" s="106">
        <f t="shared" si="9"/>
        <v>14213</v>
      </c>
      <c r="Y83" s="119">
        <f t="shared" si="8"/>
        <v>18.544178278795471</v>
      </c>
    </row>
    <row r="84" spans="1:25" ht="43.5" thickBot="1" x14ac:dyDescent="0.3">
      <c r="A84" s="59"/>
      <c r="B84" s="95" t="s">
        <v>97</v>
      </c>
      <c r="C84" s="96" t="s">
        <v>167</v>
      </c>
      <c r="D84" s="11">
        <v>41</v>
      </c>
      <c r="E84" s="12">
        <v>204</v>
      </c>
      <c r="F84" s="126">
        <v>82.35</v>
      </c>
      <c r="G84" s="101">
        <v>41</v>
      </c>
      <c r="H84" s="23">
        <v>85.37</v>
      </c>
      <c r="I84" s="101">
        <v>82</v>
      </c>
      <c r="J84" s="40">
        <v>81.709999999999994</v>
      </c>
      <c r="K84" s="101">
        <v>41</v>
      </c>
      <c r="L84" s="40">
        <v>97.56</v>
      </c>
      <c r="M84" s="45">
        <v>40</v>
      </c>
      <c r="N84" s="23">
        <v>65</v>
      </c>
      <c r="O84" s="11">
        <v>42</v>
      </c>
      <c r="P84" s="12">
        <v>30</v>
      </c>
      <c r="Q84" s="135">
        <f t="shared" si="10"/>
        <v>0.7142857142857143</v>
      </c>
      <c r="R84" s="79" t="s">
        <v>10</v>
      </c>
      <c r="S84" s="85">
        <v>407</v>
      </c>
      <c r="T84" s="86">
        <v>402</v>
      </c>
      <c r="U84" s="140">
        <f t="shared" si="7"/>
        <v>0.98771498771498767</v>
      </c>
      <c r="V84" s="81" t="s">
        <v>10</v>
      </c>
      <c r="W84" s="11">
        <v>1387</v>
      </c>
      <c r="X84" s="113">
        <f t="shared" si="9"/>
        <v>653</v>
      </c>
      <c r="Y84" s="120">
        <f t="shared" si="8"/>
        <v>47.080028839221342</v>
      </c>
    </row>
    <row r="85" spans="1:25" ht="29.25" thickBot="1" x14ac:dyDescent="0.3">
      <c r="A85" s="59"/>
      <c r="B85" s="103" t="s">
        <v>98</v>
      </c>
      <c r="C85" s="100" t="s">
        <v>209</v>
      </c>
      <c r="D85" s="165" t="s">
        <v>120</v>
      </c>
      <c r="E85" s="166"/>
      <c r="F85" s="166"/>
      <c r="G85" s="166"/>
      <c r="H85" s="166"/>
      <c r="I85" s="166"/>
      <c r="J85" s="166"/>
      <c r="K85" s="166"/>
      <c r="L85" s="166"/>
      <c r="M85" s="166"/>
      <c r="N85" s="167"/>
      <c r="O85" s="146" t="s">
        <v>21</v>
      </c>
      <c r="P85" s="147"/>
      <c r="Q85" s="147"/>
      <c r="R85" s="147"/>
      <c r="S85" s="147"/>
      <c r="T85" s="147"/>
      <c r="U85" s="147"/>
      <c r="V85" s="147"/>
      <c r="W85" s="112">
        <f>W76+W84+W86+W95</f>
        <v>9795</v>
      </c>
      <c r="X85" s="114">
        <f>X76+X84+X86+X95</f>
        <v>5584</v>
      </c>
      <c r="Y85" s="121">
        <f>X85/W85*100</f>
        <v>57.008677896886162</v>
      </c>
    </row>
    <row r="86" spans="1:25" ht="42.75" x14ac:dyDescent="0.25">
      <c r="A86" s="59"/>
      <c r="B86" s="97" t="s">
        <v>99</v>
      </c>
      <c r="C86" s="98" t="s">
        <v>168</v>
      </c>
      <c r="D86" s="1">
        <v>238</v>
      </c>
      <c r="E86" s="2">
        <v>1171</v>
      </c>
      <c r="F86" s="127">
        <v>82.84</v>
      </c>
      <c r="G86" s="102">
        <v>238</v>
      </c>
      <c r="H86" s="41">
        <v>86.97</v>
      </c>
      <c r="I86" s="102">
        <v>470</v>
      </c>
      <c r="J86" s="41">
        <v>81.7</v>
      </c>
      <c r="K86" s="102">
        <v>233</v>
      </c>
      <c r="L86" s="41">
        <v>93.56</v>
      </c>
      <c r="M86" s="47">
        <v>230</v>
      </c>
      <c r="N86" s="41">
        <v>70</v>
      </c>
      <c r="O86" s="1">
        <v>227</v>
      </c>
      <c r="P86" s="2">
        <v>176</v>
      </c>
      <c r="Q86" s="133">
        <f t="shared" si="10"/>
        <v>0.77533039647577096</v>
      </c>
      <c r="R86" s="82" t="s">
        <v>10</v>
      </c>
      <c r="S86" s="83">
        <v>2381</v>
      </c>
      <c r="T86" s="84">
        <v>2313</v>
      </c>
      <c r="U86" s="138">
        <f t="shared" si="7"/>
        <v>0.97144057118857619</v>
      </c>
      <c r="V86" s="4" t="s">
        <v>10</v>
      </c>
      <c r="W86" s="1">
        <v>5268</v>
      </c>
      <c r="X86" s="106">
        <f>E86+O86+S86</f>
        <v>3779</v>
      </c>
      <c r="Y86" s="118">
        <f t="shared" si="8"/>
        <v>71.735003796507215</v>
      </c>
    </row>
    <row r="87" spans="1:25" ht="28.5" x14ac:dyDescent="0.25">
      <c r="A87" s="59"/>
      <c r="B87" s="31" t="s">
        <v>100</v>
      </c>
      <c r="C87" s="28" t="s">
        <v>210</v>
      </c>
      <c r="D87" s="6">
        <v>289</v>
      </c>
      <c r="E87" s="7">
        <v>1411</v>
      </c>
      <c r="F87" s="125">
        <v>51.17</v>
      </c>
      <c r="G87" s="48">
        <v>289</v>
      </c>
      <c r="H87" s="19">
        <v>57.44</v>
      </c>
      <c r="I87" s="48">
        <v>564</v>
      </c>
      <c r="J87" s="19">
        <v>49.47</v>
      </c>
      <c r="K87" s="48">
        <v>279</v>
      </c>
      <c r="L87" s="19">
        <v>82.8</v>
      </c>
      <c r="M87" s="38">
        <v>279</v>
      </c>
      <c r="N87" s="19">
        <v>16.489999999999998</v>
      </c>
      <c r="O87" s="6">
        <v>51</v>
      </c>
      <c r="P87" s="7">
        <v>28</v>
      </c>
      <c r="Q87" s="134">
        <f t="shared" si="10"/>
        <v>0.5490196078431373</v>
      </c>
      <c r="R87" s="73" t="s">
        <v>10</v>
      </c>
      <c r="S87" s="69">
        <v>388</v>
      </c>
      <c r="T87" s="8">
        <v>320</v>
      </c>
      <c r="U87" s="139">
        <f t="shared" si="7"/>
        <v>0.82474226804123707</v>
      </c>
      <c r="V87" s="63" t="s">
        <v>10</v>
      </c>
      <c r="W87" s="6">
        <v>9403</v>
      </c>
      <c r="X87" s="60">
        <f>E87+O87+S87</f>
        <v>1850</v>
      </c>
      <c r="Y87" s="119">
        <f t="shared" si="8"/>
        <v>19.674571945123898</v>
      </c>
    </row>
    <row r="88" spans="1:25" ht="29.25" thickBot="1" x14ac:dyDescent="0.3">
      <c r="A88" s="59"/>
      <c r="B88" s="95" t="s">
        <v>101</v>
      </c>
      <c r="C88" s="96" t="s">
        <v>211</v>
      </c>
      <c r="D88" s="11">
        <v>268</v>
      </c>
      <c r="E88" s="12">
        <v>1281</v>
      </c>
      <c r="F88" s="126">
        <v>76.97</v>
      </c>
      <c r="G88" s="101">
        <v>268</v>
      </c>
      <c r="H88" s="23">
        <v>76.489999999999995</v>
      </c>
      <c r="I88" s="101">
        <v>513</v>
      </c>
      <c r="J88" s="23">
        <v>77.58</v>
      </c>
      <c r="K88" s="101">
        <v>250</v>
      </c>
      <c r="L88" s="23">
        <v>64.8</v>
      </c>
      <c r="M88" s="45">
        <v>250</v>
      </c>
      <c r="N88" s="23">
        <v>88.4</v>
      </c>
      <c r="O88" s="11">
        <v>149</v>
      </c>
      <c r="P88" s="12">
        <v>84</v>
      </c>
      <c r="Q88" s="135">
        <f t="shared" si="10"/>
        <v>0.56375838926174493</v>
      </c>
      <c r="R88" s="79" t="s">
        <v>10</v>
      </c>
      <c r="S88" s="80">
        <v>1323</v>
      </c>
      <c r="T88" s="13">
        <v>1209</v>
      </c>
      <c r="U88" s="140">
        <f t="shared" si="7"/>
        <v>0.91383219954648531</v>
      </c>
      <c r="V88" s="81" t="s">
        <v>10</v>
      </c>
      <c r="W88" s="11">
        <v>52194</v>
      </c>
      <c r="X88" s="111">
        <f>E88+O88+S88</f>
        <v>2753</v>
      </c>
      <c r="Y88" s="120">
        <f t="shared" si="8"/>
        <v>5.2745526305705637</v>
      </c>
    </row>
    <row r="89" spans="1:25" ht="29.25" thickBot="1" x14ac:dyDescent="0.3">
      <c r="A89" s="59"/>
      <c r="B89" s="103" t="s">
        <v>102</v>
      </c>
      <c r="C89" s="100" t="s">
        <v>212</v>
      </c>
      <c r="D89" s="165" t="s">
        <v>120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67"/>
      <c r="O89" s="146" t="s">
        <v>21</v>
      </c>
      <c r="P89" s="147"/>
      <c r="Q89" s="147"/>
      <c r="R89" s="147"/>
      <c r="S89" s="147"/>
      <c r="T89" s="147"/>
      <c r="U89" s="147"/>
      <c r="V89" s="147"/>
      <c r="W89" s="112">
        <f>W55+W90+W94</f>
        <v>2157</v>
      </c>
      <c r="X89" s="114">
        <f>X55+X90+X94</f>
        <v>649</v>
      </c>
      <c r="Y89" s="121">
        <f>X89/W89*100</f>
        <v>30.088085303662492</v>
      </c>
    </row>
    <row r="90" spans="1:25" ht="42.75" x14ac:dyDescent="0.25">
      <c r="A90" s="59"/>
      <c r="B90" s="97" t="s">
        <v>103</v>
      </c>
      <c r="C90" s="98" t="s">
        <v>213</v>
      </c>
      <c r="D90" s="1">
        <v>36</v>
      </c>
      <c r="E90" s="2">
        <v>173</v>
      </c>
      <c r="F90" s="127">
        <v>90.75</v>
      </c>
      <c r="G90" s="102">
        <v>36</v>
      </c>
      <c r="H90" s="41">
        <v>94.44</v>
      </c>
      <c r="I90" s="102">
        <v>69</v>
      </c>
      <c r="J90" s="41">
        <v>91.3</v>
      </c>
      <c r="K90" s="102">
        <v>34</v>
      </c>
      <c r="L90" s="41">
        <v>97.06</v>
      </c>
      <c r="M90" s="47">
        <v>34</v>
      </c>
      <c r="N90" s="41">
        <v>79.41</v>
      </c>
      <c r="O90" s="1">
        <v>35</v>
      </c>
      <c r="P90" s="2">
        <v>32</v>
      </c>
      <c r="Q90" s="133">
        <f t="shared" si="10"/>
        <v>0.91428571428571426</v>
      </c>
      <c r="R90" s="82" t="s">
        <v>10</v>
      </c>
      <c r="S90" s="83">
        <v>354</v>
      </c>
      <c r="T90" s="84">
        <v>350</v>
      </c>
      <c r="U90" s="138">
        <f t="shared" si="7"/>
        <v>0.98870056497175141</v>
      </c>
      <c r="V90" s="4" t="s">
        <v>10</v>
      </c>
      <c r="W90" s="1">
        <v>1339</v>
      </c>
      <c r="X90" s="106">
        <f>E90+O90+S90</f>
        <v>562</v>
      </c>
      <c r="Y90" s="118">
        <f t="shared" si="8"/>
        <v>41.971620612397309</v>
      </c>
    </row>
    <row r="91" spans="1:25" ht="28.5" x14ac:dyDescent="0.25">
      <c r="A91" s="59"/>
      <c r="B91" s="31" t="s">
        <v>104</v>
      </c>
      <c r="C91" s="28" t="s">
        <v>214</v>
      </c>
      <c r="D91" s="6">
        <v>629</v>
      </c>
      <c r="E91" s="7">
        <v>3060</v>
      </c>
      <c r="F91" s="125">
        <v>76.8</v>
      </c>
      <c r="G91" s="48">
        <v>629</v>
      </c>
      <c r="H91" s="19">
        <v>76.47</v>
      </c>
      <c r="I91" s="48">
        <v>1230</v>
      </c>
      <c r="J91" s="19">
        <v>71.459999999999994</v>
      </c>
      <c r="K91" s="48">
        <v>601</v>
      </c>
      <c r="L91" s="19">
        <v>90.52</v>
      </c>
      <c r="M91" s="38">
        <v>600</v>
      </c>
      <c r="N91" s="19">
        <v>74.33</v>
      </c>
      <c r="O91" s="6">
        <v>27</v>
      </c>
      <c r="P91" s="7">
        <v>11</v>
      </c>
      <c r="Q91" s="134">
        <f t="shared" si="10"/>
        <v>0.40740740740740738</v>
      </c>
      <c r="R91" s="73" t="s">
        <v>10</v>
      </c>
      <c r="S91" s="69">
        <v>261</v>
      </c>
      <c r="T91" s="8">
        <v>200</v>
      </c>
      <c r="U91" s="139">
        <f t="shared" si="7"/>
        <v>0.76628352490421459</v>
      </c>
      <c r="V91" s="63" t="s">
        <v>10</v>
      </c>
      <c r="W91" s="6">
        <v>28915</v>
      </c>
      <c r="X91" s="60">
        <f>E91+O91+S91</f>
        <v>3348</v>
      </c>
      <c r="Y91" s="119">
        <f t="shared" si="8"/>
        <v>11.578765346705861</v>
      </c>
    </row>
    <row r="92" spans="1:25" ht="28.5" x14ac:dyDescent="0.25">
      <c r="A92" s="59"/>
      <c r="B92" s="31" t="s">
        <v>105</v>
      </c>
      <c r="C92" s="28" t="s">
        <v>215</v>
      </c>
      <c r="D92" s="6">
        <v>242</v>
      </c>
      <c r="E92" s="7">
        <v>1124</v>
      </c>
      <c r="F92" s="125">
        <v>71.44</v>
      </c>
      <c r="G92" s="48">
        <v>242</v>
      </c>
      <c r="H92" s="19">
        <v>73.55</v>
      </c>
      <c r="I92" s="48">
        <v>451</v>
      </c>
      <c r="J92" s="19">
        <v>68.069999999999993</v>
      </c>
      <c r="K92" s="48">
        <v>216</v>
      </c>
      <c r="L92" s="19">
        <v>88.43</v>
      </c>
      <c r="M92" s="38">
        <v>215</v>
      </c>
      <c r="N92" s="19">
        <v>59.07</v>
      </c>
      <c r="O92" s="6">
        <v>250</v>
      </c>
      <c r="P92" s="7">
        <v>181</v>
      </c>
      <c r="Q92" s="134">
        <f t="shared" si="10"/>
        <v>0.72399999999999998</v>
      </c>
      <c r="R92" s="73" t="s">
        <v>10</v>
      </c>
      <c r="S92" s="69">
        <v>2234</v>
      </c>
      <c r="T92" s="8">
        <v>2068</v>
      </c>
      <c r="U92" s="139">
        <f t="shared" si="7"/>
        <v>0.92569382273948075</v>
      </c>
      <c r="V92" s="63" t="s">
        <v>10</v>
      </c>
      <c r="W92" s="6">
        <v>31682</v>
      </c>
      <c r="X92" s="60">
        <f>E92+O92+S92</f>
        <v>3608</v>
      </c>
      <c r="Y92" s="119">
        <f t="shared" si="8"/>
        <v>11.388169938766492</v>
      </c>
    </row>
    <row r="93" spans="1:25" ht="28.5" x14ac:dyDescent="0.25">
      <c r="A93" s="59"/>
      <c r="B93" s="31" t="s">
        <v>106</v>
      </c>
      <c r="C93" s="28" t="s">
        <v>216</v>
      </c>
      <c r="D93" s="6">
        <v>69</v>
      </c>
      <c r="E93" s="7">
        <v>334</v>
      </c>
      <c r="F93" s="125">
        <v>62.57</v>
      </c>
      <c r="G93" s="48">
        <v>69</v>
      </c>
      <c r="H93" s="19">
        <v>76.81</v>
      </c>
      <c r="I93" s="48">
        <v>136</v>
      </c>
      <c r="J93" s="19">
        <v>52.21</v>
      </c>
      <c r="K93" s="48">
        <v>65</v>
      </c>
      <c r="L93" s="19">
        <v>87.69</v>
      </c>
      <c r="M93" s="38">
        <v>64</v>
      </c>
      <c r="N93" s="19">
        <v>43.75</v>
      </c>
      <c r="O93" s="6">
        <v>69</v>
      </c>
      <c r="P93" s="7">
        <v>36</v>
      </c>
      <c r="Q93" s="134">
        <f t="shared" si="10"/>
        <v>0.52173913043478259</v>
      </c>
      <c r="R93" s="73" t="s">
        <v>10</v>
      </c>
      <c r="S93" s="69">
        <v>673</v>
      </c>
      <c r="T93" s="8">
        <v>634</v>
      </c>
      <c r="U93" s="139">
        <f t="shared" si="7"/>
        <v>0.94205052005943535</v>
      </c>
      <c r="V93" s="63" t="s">
        <v>10</v>
      </c>
      <c r="W93" s="6">
        <v>13398</v>
      </c>
      <c r="X93" s="60">
        <f>E93+O93+S93</f>
        <v>1076</v>
      </c>
      <c r="Y93" s="119">
        <f t="shared" si="8"/>
        <v>8.0310494103597563</v>
      </c>
    </row>
    <row r="94" spans="1:25" ht="42.75" x14ac:dyDescent="0.25">
      <c r="A94" s="59"/>
      <c r="B94" s="30" t="s">
        <v>107</v>
      </c>
      <c r="C94" s="28" t="s">
        <v>169</v>
      </c>
      <c r="D94" s="6">
        <v>12</v>
      </c>
      <c r="E94" s="7">
        <v>60</v>
      </c>
      <c r="F94" s="125">
        <v>60</v>
      </c>
      <c r="G94" s="48">
        <v>12</v>
      </c>
      <c r="H94" s="19">
        <v>58.33</v>
      </c>
      <c r="I94" s="48">
        <v>24</v>
      </c>
      <c r="J94" s="19">
        <v>54.17</v>
      </c>
      <c r="K94" s="48">
        <v>12</v>
      </c>
      <c r="L94" s="19">
        <v>100</v>
      </c>
      <c r="M94" s="38">
        <v>12</v>
      </c>
      <c r="N94" s="19">
        <v>33.33</v>
      </c>
      <c r="O94" s="6" t="s">
        <v>21</v>
      </c>
      <c r="P94" s="7" t="s">
        <v>21</v>
      </c>
      <c r="Q94" s="134" t="s">
        <v>21</v>
      </c>
      <c r="R94" s="73" t="s">
        <v>67</v>
      </c>
      <c r="S94" s="69">
        <v>11</v>
      </c>
      <c r="T94" s="8">
        <v>0</v>
      </c>
      <c r="U94" s="139">
        <f t="shared" si="7"/>
        <v>0</v>
      </c>
      <c r="V94" s="63" t="s">
        <v>108</v>
      </c>
      <c r="W94" s="6">
        <v>188</v>
      </c>
      <c r="X94" s="60">
        <f>E94+S94</f>
        <v>71</v>
      </c>
      <c r="Y94" s="119">
        <f t="shared" si="8"/>
        <v>37.765957446808514</v>
      </c>
    </row>
    <row r="95" spans="1:25" ht="42.75" x14ac:dyDescent="0.25">
      <c r="A95" s="59"/>
      <c r="B95" s="31" t="s">
        <v>109</v>
      </c>
      <c r="C95" s="28" t="s">
        <v>170</v>
      </c>
      <c r="D95" s="6">
        <v>54</v>
      </c>
      <c r="E95" s="7">
        <v>258</v>
      </c>
      <c r="F95" s="125">
        <v>82.17</v>
      </c>
      <c r="G95" s="48">
        <v>54</v>
      </c>
      <c r="H95" s="19">
        <v>83.33</v>
      </c>
      <c r="I95" s="48">
        <v>102</v>
      </c>
      <c r="J95" s="19">
        <v>80.39</v>
      </c>
      <c r="K95" s="48">
        <v>51</v>
      </c>
      <c r="L95" s="19">
        <v>96.08</v>
      </c>
      <c r="M95" s="38">
        <v>51</v>
      </c>
      <c r="N95" s="19">
        <v>70.59</v>
      </c>
      <c r="O95" s="6">
        <v>29</v>
      </c>
      <c r="P95" s="7">
        <v>17</v>
      </c>
      <c r="Q95" s="134">
        <f t="shared" si="10"/>
        <v>0.58620689655172409</v>
      </c>
      <c r="R95" s="73" t="s">
        <v>10</v>
      </c>
      <c r="S95" s="70">
        <v>303</v>
      </c>
      <c r="T95" s="9">
        <v>284</v>
      </c>
      <c r="U95" s="139">
        <f t="shared" si="7"/>
        <v>0.93729372937293731</v>
      </c>
      <c r="V95" s="63" t="s">
        <v>10</v>
      </c>
      <c r="W95" s="6">
        <v>2276</v>
      </c>
      <c r="X95" s="60">
        <f>E95+O95+S95</f>
        <v>590</v>
      </c>
      <c r="Y95" s="119">
        <f t="shared" si="8"/>
        <v>25.922671353251321</v>
      </c>
    </row>
    <row r="96" spans="1:25" ht="28.5" x14ac:dyDescent="0.25">
      <c r="A96" s="59"/>
      <c r="B96" s="31" t="s">
        <v>110</v>
      </c>
      <c r="C96" s="28" t="s">
        <v>219</v>
      </c>
      <c r="D96" s="6">
        <v>25</v>
      </c>
      <c r="E96" s="7">
        <v>120</v>
      </c>
      <c r="F96" s="125">
        <v>84.17</v>
      </c>
      <c r="G96" s="48">
        <v>25</v>
      </c>
      <c r="H96" s="19">
        <v>92</v>
      </c>
      <c r="I96" s="48">
        <v>49</v>
      </c>
      <c r="J96" s="19">
        <v>77.55</v>
      </c>
      <c r="K96" s="48">
        <v>23</v>
      </c>
      <c r="L96" s="19">
        <v>91.3</v>
      </c>
      <c r="M96" s="38">
        <v>23</v>
      </c>
      <c r="N96" s="19">
        <v>82.61</v>
      </c>
      <c r="O96" s="6">
        <v>20</v>
      </c>
      <c r="P96" s="7">
        <v>13</v>
      </c>
      <c r="Q96" s="134">
        <f t="shared" si="10"/>
        <v>0.65</v>
      </c>
      <c r="R96" s="73" t="s">
        <v>10</v>
      </c>
      <c r="S96" s="69">
        <v>242</v>
      </c>
      <c r="T96" s="8">
        <v>217</v>
      </c>
      <c r="U96" s="139">
        <f t="shared" si="7"/>
        <v>0.89669421487603307</v>
      </c>
      <c r="V96" s="63" t="s">
        <v>10</v>
      </c>
      <c r="W96" s="6">
        <v>17580</v>
      </c>
      <c r="X96" s="60">
        <f>E96+O96+S96</f>
        <v>382</v>
      </c>
      <c r="Y96" s="119">
        <f t="shared" si="8"/>
        <v>2.1729237770193399</v>
      </c>
    </row>
    <row r="97" spans="1:25" ht="29.25" thickBot="1" x14ac:dyDescent="0.3">
      <c r="A97" s="59"/>
      <c r="B97" s="32" t="s">
        <v>111</v>
      </c>
      <c r="C97" s="110" t="s">
        <v>217</v>
      </c>
      <c r="D97" s="33">
        <v>45</v>
      </c>
      <c r="E97" s="34">
        <v>211</v>
      </c>
      <c r="F97" s="130">
        <v>77.73</v>
      </c>
      <c r="G97" s="54">
        <v>45</v>
      </c>
      <c r="H97" s="35">
        <v>91.11</v>
      </c>
      <c r="I97" s="54">
        <v>85</v>
      </c>
      <c r="J97" s="35">
        <v>88.24</v>
      </c>
      <c r="K97" s="54">
        <v>41</v>
      </c>
      <c r="L97" s="35">
        <v>95.12</v>
      </c>
      <c r="M97" s="44">
        <v>40</v>
      </c>
      <c r="N97" s="35">
        <v>22.5</v>
      </c>
      <c r="O97" s="33">
        <v>37</v>
      </c>
      <c r="P97" s="39">
        <v>31</v>
      </c>
      <c r="Q97" s="136">
        <f t="shared" si="10"/>
        <v>0.83783783783783783</v>
      </c>
      <c r="R97" s="75" t="s">
        <v>10</v>
      </c>
      <c r="S97" s="72">
        <v>412</v>
      </c>
      <c r="T97" s="65">
        <v>392</v>
      </c>
      <c r="U97" s="141">
        <f t="shared" si="7"/>
        <v>0.95145631067961167</v>
      </c>
      <c r="V97" s="66" t="s">
        <v>10</v>
      </c>
      <c r="W97" s="11">
        <v>12682</v>
      </c>
      <c r="X97" s="111">
        <f>E97+O97+S97</f>
        <v>660</v>
      </c>
      <c r="Y97" s="120">
        <f t="shared" si="8"/>
        <v>5.2042264627030441</v>
      </c>
    </row>
    <row r="98" spans="1:25" ht="15.75" thickBot="1" x14ac:dyDescent="0.3">
      <c r="A98" s="59"/>
      <c r="B98" s="163" t="s">
        <v>124</v>
      </c>
      <c r="C98" s="164"/>
      <c r="D98" s="67">
        <v>26311</v>
      </c>
      <c r="E98" s="68">
        <v>124653</v>
      </c>
      <c r="F98" s="131">
        <v>77.98</v>
      </c>
      <c r="G98" s="67">
        <v>26311</v>
      </c>
      <c r="H98" s="24">
        <v>74.38</v>
      </c>
      <c r="I98" s="67">
        <v>49922</v>
      </c>
      <c r="J98" s="24">
        <v>72.64</v>
      </c>
      <c r="K98" s="67">
        <v>24300</v>
      </c>
      <c r="L98" s="24">
        <v>87.91</v>
      </c>
      <c r="M98" s="67">
        <v>24120</v>
      </c>
      <c r="N98" s="24">
        <v>82.94</v>
      </c>
      <c r="O98" s="76">
        <f>SUM(O4:O97)</f>
        <v>21280</v>
      </c>
      <c r="P98" s="77">
        <f>SUM(P4:P97)</f>
        <v>12689</v>
      </c>
      <c r="Q98" s="137">
        <f t="shared" si="10"/>
        <v>0.59628759398496245</v>
      </c>
      <c r="R98" s="78" t="s">
        <v>125</v>
      </c>
      <c r="S98" s="104">
        <f>SUM(S4:S97)</f>
        <v>186529</v>
      </c>
      <c r="T98" s="105">
        <f>SUM(T4:T97)</f>
        <v>164792</v>
      </c>
      <c r="U98" s="142">
        <f t="shared" si="7"/>
        <v>0.88346584177259302</v>
      </c>
      <c r="V98" s="116" t="s">
        <v>125</v>
      </c>
      <c r="W98" s="115">
        <f>SUM(W4:W11,W13:W68,W70:W72,W74:W84,W86:W88,W90:W97)</f>
        <v>3304092</v>
      </c>
      <c r="X98" s="117">
        <f>SUM(X4:X11,X13:X68,X70:X72,X74:X84,X86:X88,X90:X97)</f>
        <v>332462</v>
      </c>
      <c r="Y98" s="122">
        <f>X98/W98*100</f>
        <v>10.062129020620493</v>
      </c>
    </row>
    <row r="99" spans="1:25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61"/>
      <c r="Y99" s="59"/>
    </row>
    <row r="100" spans="1:25" x14ac:dyDescent="0.25">
      <c r="P100" s="25"/>
      <c r="X100" s="107"/>
    </row>
  </sheetData>
  <mergeCells count="23">
    <mergeCell ref="B98:C98"/>
    <mergeCell ref="D69:N69"/>
    <mergeCell ref="D73:N73"/>
    <mergeCell ref="D85:N85"/>
    <mergeCell ref="D89:N89"/>
    <mergeCell ref="O69:V69"/>
    <mergeCell ref="O73:V73"/>
    <mergeCell ref="O85:V85"/>
    <mergeCell ref="O89:V89"/>
    <mergeCell ref="B2:B3"/>
    <mergeCell ref="C2:C3"/>
    <mergeCell ref="O2:R2"/>
    <mergeCell ref="S2:V2"/>
    <mergeCell ref="D2:F2"/>
    <mergeCell ref="G2:H2"/>
    <mergeCell ref="I2:J2"/>
    <mergeCell ref="K2:L2"/>
    <mergeCell ref="M2:N2"/>
    <mergeCell ref="D12:N12"/>
    <mergeCell ref="O12:V12"/>
    <mergeCell ref="W2:W3"/>
    <mergeCell ref="X2:X3"/>
    <mergeCell ref="Y2:Y3"/>
  </mergeCell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User</cp:lastModifiedBy>
  <cp:lastPrinted>2025-01-28T12:34:28Z</cp:lastPrinted>
  <dcterms:created xsi:type="dcterms:W3CDTF">2025-01-21T08:20:46Z</dcterms:created>
  <dcterms:modified xsi:type="dcterms:W3CDTF">2025-01-29T09:33:04Z</dcterms:modified>
</cp:coreProperties>
</file>